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1840" windowHeight="49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<sst xmlns="http://schemas.openxmlformats.org/spreadsheetml/2006/main" count="712" uniqueCount="74">
  <si>
    <t>A - Ótica da produção</t>
  </si>
  <si>
    <t>Componentes do Produto Interno Bruto</t>
  </si>
  <si>
    <t xml:space="preserve">   Produção</t>
  </si>
  <si>
    <t xml:space="preserve">   Consumo intermediário (-)</t>
  </si>
  <si>
    <t>B - Ótica da despesa</t>
  </si>
  <si>
    <t xml:space="preserve">   Formação bruta de capital</t>
  </si>
  <si>
    <t xml:space="preserve">        Formação bruta de capital fixo</t>
  </si>
  <si>
    <t xml:space="preserve">        Variação de estoque</t>
  </si>
  <si>
    <t xml:space="preserve">   Exportação de bens e serviços</t>
  </si>
  <si>
    <t xml:space="preserve">   Importação de bens e serviços (-)</t>
  </si>
  <si>
    <t xml:space="preserve">   Remuneração dos empregados</t>
  </si>
  <si>
    <t xml:space="preserve">      Salários</t>
  </si>
  <si>
    <t xml:space="preserve">      Contribuições sociais efetivas</t>
  </si>
  <si>
    <t xml:space="preserve">      Contribuições sociais imputadas</t>
  </si>
  <si>
    <t xml:space="preserve">   Excedente operacional bruto</t>
  </si>
  <si>
    <t xml:space="preserve">        Despesa de consumo das famílias</t>
  </si>
  <si>
    <t>Fonte: IBGE, Diretoria de Pesquisas, Coordenação de Contas Nacionais.</t>
  </si>
  <si>
    <t xml:space="preserve">   Despesa de consumo final</t>
  </si>
  <si>
    <t xml:space="preserve">   Rendimento misto bruto</t>
  </si>
  <si>
    <t xml:space="preserve">    Impostos sobre a produção e importação</t>
  </si>
  <si>
    <t xml:space="preserve">    Subsídios a produção e importação (-)</t>
  </si>
  <si>
    <t>..</t>
  </si>
  <si>
    <t xml:space="preserve">               Total</t>
  </si>
  <si>
    <t xml:space="preserve">        Despesa de consumo das Instituições sem fins de lucro
          a serviço das famílias</t>
  </si>
  <si>
    <t>C - Ótica da renda (1)</t>
  </si>
  <si>
    <t xml:space="preserve">   Subsídios aos produtos (-)</t>
  </si>
  <si>
    <t xml:space="preserve">   Impostos sobre produtos</t>
  </si>
  <si>
    <t xml:space="preserve">        Despesa de consumo do governo</t>
  </si>
  <si>
    <t>Variação em
volume (%)</t>
  </si>
  <si>
    <t>Variação em
valor (%)</t>
  </si>
  <si>
    <t>Variação de
preço (%)</t>
  </si>
  <si>
    <t>2012
valor corrente</t>
  </si>
  <si>
    <t>2013
valor constante</t>
  </si>
  <si>
    <t>2013
valor corrente</t>
  </si>
  <si>
    <t>Produto Interno Bruto (1 000 000 R$)</t>
  </si>
  <si>
    <t>Tabela 5 - Componentes do Produto Interno Bruto sob as três óticas, valores correntes e constantes</t>
  </si>
  <si>
    <t>2010
valor corrente</t>
  </si>
  <si>
    <t>2011
valor constante</t>
  </si>
  <si>
    <t>2011
valor corrente</t>
  </si>
  <si>
    <t>2012
valor constante</t>
  </si>
  <si>
    <t>2014
valor constante</t>
  </si>
  <si>
    <t>2014
valor corrente</t>
  </si>
  <si>
    <t>(1) As transações pela ótica da renda não são estimadas em valores constantes.</t>
  </si>
  <si>
    <t>2015
valor constante</t>
  </si>
  <si>
    <t>2015
valor corrente</t>
  </si>
  <si>
    <t>2016
valor constante</t>
  </si>
  <si>
    <t>2016
valor corrente</t>
  </si>
  <si>
    <t>2000
valor corrente</t>
  </si>
  <si>
    <t>2001
valor constante</t>
  </si>
  <si>
    <t>2001
valor corrente</t>
  </si>
  <si>
    <t>2002
valor constante</t>
  </si>
  <si>
    <t>2002
valor corrente</t>
  </si>
  <si>
    <t>2003
valor constante</t>
  </si>
  <si>
    <t>2003
valor corrente</t>
  </si>
  <si>
    <t>2004
valor constante</t>
  </si>
  <si>
    <t>2004
valor corrente</t>
  </si>
  <si>
    <t>2005
valor constante</t>
  </si>
  <si>
    <t>2005
valor corrente</t>
  </si>
  <si>
    <t>2006
valor constante</t>
  </si>
  <si>
    <t>2006
valor corrente</t>
  </si>
  <si>
    <t>2007
valor constante</t>
  </si>
  <si>
    <t>2007
valor corrente</t>
  </si>
  <si>
    <t>2008
valor constante</t>
  </si>
  <si>
    <t>2008
valor corrente</t>
  </si>
  <si>
    <t>2009
valor constante</t>
  </si>
  <si>
    <t>2009
valor corrente</t>
  </si>
  <si>
    <t>2010
valor constante</t>
  </si>
  <si>
    <t>2017
valor constante</t>
  </si>
  <si>
    <t>2017
valor corrente</t>
  </si>
  <si>
    <t>2018
valor constante</t>
  </si>
  <si>
    <t>2018
valor corrente</t>
  </si>
  <si>
    <t>2019
valor constante</t>
  </si>
  <si>
    <t>2019
valor corrente</t>
  </si>
  <si>
    <t>e variação de volume, preço e valor - 2000-2019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</si>
</sst>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##\ ###\ ##0;\(\-\)\ ###\ ###\ ##0"/>
    <numFmt numFmtId="175" formatCode="###\ ###\ ###\ ##0;\(\-\)\ ###\ ###\ ###\ ##0"/>
    <numFmt numFmtId="176" formatCode="_(* #,##0.000_);_(* \(#,##0.000\);_(* &quot;-&quot;??_);_(@_)"/>
    <numFmt numFmtId="177" formatCode="_-* #,##0.00\ _F_-;\-* #,##0.00\ _F_-;_-* &quot;-&quot;??\ _F_-;_-@_-"/>
    <numFmt numFmtId="178" formatCode="_(* #,##0.0_);_(* \(#,##0.0\);_(* &quot;-&quot;??_);_(@_)"/>
    <numFmt numFmtId="179" formatCode="###\ ##0.0\ ;\(\-\)\ ###\ ##0.0\ "/>
  </numFmts>
  <fonts count="50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sz val="6"/>
      <name val="Univers 55"/>
      <family val="2"/>
    </font>
    <font>
      <b/>
      <sz val="8"/>
      <name val="Univers LT Std 45 Light"/>
      <family val="2"/>
    </font>
    <font>
      <b/>
      <sz val="8"/>
      <color indexed="8"/>
      <name val="Univers LT Std 55"/>
      <family val="2"/>
    </font>
    <font>
      <sz val="6"/>
      <name val="Univers LT Std 55"/>
      <family val="2"/>
    </font>
    <font>
      <sz val="8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name val="Univers 45 Light"/>
      <family val="2"/>
    </font>
    <font>
      <b/>
      <sz val="6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48" applyFont="1">
      <alignment/>
      <protection/>
    </xf>
    <xf numFmtId="175" fontId="6" fillId="0" borderId="0" xfId="47" applyNumberFormat="1" applyFont="1" applyFill="1" applyBorder="1" applyAlignment="1">
      <alignment horizontal="centerContinuous"/>
      <protection/>
    </xf>
    <xf numFmtId="0" fontId="7" fillId="0" borderId="0" xfId="48" applyFont="1" applyAlignment="1">
      <alignment horizontal="centerContinuous" wrapText="1"/>
      <protection/>
    </xf>
    <xf numFmtId="0" fontId="8" fillId="0" borderId="0" xfId="0" applyFont="1" applyAlignment="1">
      <alignment/>
    </xf>
    <xf numFmtId="0" fontId="6" fillId="0" borderId="0" xfId="47" applyFont="1" applyFill="1" applyAlignment="1">
      <alignment horizontal="centerContinuous"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Border="1">
      <alignment/>
      <protection/>
    </xf>
    <xf numFmtId="0" fontId="8" fillId="0" borderId="0" xfId="48" applyFont="1">
      <alignment/>
      <protection/>
    </xf>
    <xf numFmtId="0" fontId="10" fillId="0" borderId="10" xfId="48" applyFont="1" applyFill="1" applyBorder="1" applyAlignment="1">
      <alignment horizontal="centerContinuous" vertical="center"/>
      <protection/>
    </xf>
    <xf numFmtId="0" fontId="8" fillId="0" borderId="11" xfId="0" applyFont="1" applyFill="1" applyBorder="1" applyAlignment="1">
      <alignment horizontal="centerContinuous" vertical="center" wrapText="1"/>
    </xf>
    <xf numFmtId="0" fontId="11" fillId="33" borderId="0" xfId="48" applyFont="1" applyFill="1" applyBorder="1" applyAlignment="1">
      <alignment horizontal="centerContinuous" vertical="center"/>
      <protection/>
    </xf>
    <xf numFmtId="0" fontId="12" fillId="34" borderId="12" xfId="0" applyFont="1" applyFill="1" applyBorder="1" applyAlignment="1">
      <alignment horizontal="centerContinuous" vertical="center"/>
    </xf>
    <xf numFmtId="0" fontId="13" fillId="0" borderId="0" xfId="48" applyFont="1" applyAlignment="1">
      <alignment vertical="center"/>
      <protection/>
    </xf>
    <xf numFmtId="0" fontId="11" fillId="0" borderId="0" xfId="48" applyFont="1" applyAlignment="1">
      <alignment vertical="center"/>
      <protection/>
    </xf>
    <xf numFmtId="174" fontId="12" fillId="0" borderId="0" xfId="0" applyNumberFormat="1" applyFont="1" applyFill="1" applyBorder="1" applyAlignment="1">
      <alignment vertical="center"/>
    </xf>
    <xf numFmtId="179" fontId="12" fillId="0" borderId="0" xfId="49" applyNumberFormat="1" applyFont="1" applyFill="1" applyBorder="1" applyAlignment="1">
      <alignment horizontal="right" vertical="center"/>
      <protection/>
    </xf>
    <xf numFmtId="0" fontId="12" fillId="0" borderId="0" xfId="48" applyFont="1" applyAlignment="1">
      <alignment vertical="center"/>
      <protection/>
    </xf>
    <xf numFmtId="0" fontId="10" fillId="0" borderId="0" xfId="48" applyFont="1" applyAlignment="1">
      <alignment horizontal="left" vertical="center"/>
      <protection/>
    </xf>
    <xf numFmtId="174" fontId="8" fillId="0" borderId="0" xfId="0" applyNumberFormat="1" applyFont="1" applyFill="1" applyBorder="1" applyAlignment="1">
      <alignment vertical="center"/>
    </xf>
    <xf numFmtId="179" fontId="8" fillId="0" borderId="0" xfId="49" applyNumberFormat="1" applyFont="1" applyFill="1" applyBorder="1" applyAlignment="1">
      <alignment horizontal="right" vertical="center"/>
      <protection/>
    </xf>
    <xf numFmtId="0" fontId="8" fillId="0" borderId="0" xfId="48" applyFont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</xf>
    <xf numFmtId="0" fontId="11" fillId="33" borderId="0" xfId="48" applyFont="1" applyFill="1" applyAlignment="1">
      <alignment horizontal="centerContinuous" vertical="center"/>
      <protection/>
    </xf>
    <xf numFmtId="0" fontId="12" fillId="34" borderId="0" xfId="0" applyFont="1" applyFill="1" applyBorder="1" applyAlignment="1">
      <alignment horizontal="centerContinuous" vertical="center"/>
    </xf>
    <xf numFmtId="0" fontId="8" fillId="0" borderId="0" xfId="48" applyFont="1" applyAlignment="1">
      <alignment horizontal="left" vertical="center" wrapText="1"/>
      <protection/>
    </xf>
    <xf numFmtId="0" fontId="10" fillId="0" borderId="0" xfId="48" applyFont="1" applyAlignment="1">
      <alignment vertical="center"/>
      <protection/>
    </xf>
    <xf numFmtId="178" fontId="12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0" fillId="0" borderId="0" xfId="48" applyFont="1" applyBorder="1" applyAlignment="1">
      <alignment horizontal="left" vertical="center"/>
      <protection/>
    </xf>
    <xf numFmtId="0" fontId="8" fillId="0" borderId="13" xfId="48" applyFont="1" applyBorder="1">
      <alignment/>
      <protection/>
    </xf>
    <xf numFmtId="174" fontId="8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48" applyFont="1" applyBorder="1">
      <alignment/>
      <protection/>
    </xf>
    <xf numFmtId="174" fontId="8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horizontal="centerContinuous" vertical="center"/>
    </xf>
    <xf numFmtId="179" fontId="15" fillId="0" borderId="0" xfId="49" applyNumberFormat="1" applyFont="1" applyFill="1" applyBorder="1" applyAlignment="1">
      <alignment horizontal="right" vertical="center"/>
      <protection/>
    </xf>
    <xf numFmtId="179" fontId="5" fillId="0" borderId="0" xfId="49" applyNumberFormat="1" applyFont="1" applyFill="1" applyBorder="1" applyAlignment="1">
      <alignment horizontal="right" vertical="center"/>
      <protection/>
    </xf>
    <xf numFmtId="178" fontId="14" fillId="0" borderId="0" xfId="0" applyNumberFormat="1" applyFont="1" applyFill="1" applyBorder="1" applyAlignment="1">
      <alignment horizontal="right" vertical="center"/>
    </xf>
    <xf numFmtId="174" fontId="1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 vertical="center"/>
    </xf>
    <xf numFmtId="0" fontId="9" fillId="0" borderId="0" xfId="48" applyFont="1" applyAlignment="1">
      <alignment horizontal="centerContinuous" wrapText="1"/>
      <protection/>
    </xf>
    <xf numFmtId="0" fontId="13" fillId="34" borderId="12" xfId="0" applyFont="1" applyFill="1" applyBorder="1" applyAlignment="1">
      <alignment horizontal="centerContinuous" vertical="center"/>
    </xf>
    <xf numFmtId="179" fontId="13" fillId="0" borderId="0" xfId="49" applyNumberFormat="1" applyFont="1" applyFill="1" applyBorder="1" applyAlignment="1">
      <alignment horizontal="right" vertical="center"/>
      <protection/>
    </xf>
    <xf numFmtId="0" fontId="13" fillId="34" borderId="0" xfId="0" applyFont="1" applyFill="1" applyBorder="1" applyAlignment="1">
      <alignment horizontal="centerContinuous" vertical="center"/>
    </xf>
    <xf numFmtId="0" fontId="10" fillId="0" borderId="15" xfId="48" applyFont="1" applyBorder="1" applyAlignment="1">
      <alignment horizontal="center" vertical="center"/>
      <protection/>
    </xf>
    <xf numFmtId="0" fontId="10" fillId="0" borderId="16" xfId="48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03_90_01" xfId="47"/>
    <cellStyle name="Normal_tab04_90_01" xfId="48"/>
    <cellStyle name="Normal_Tabela05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7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75" defaultRowHeight="8.25"/>
  <cols>
    <col min="1" max="16384" width="14.75" style="1" customWidth="1"/>
  </cols>
  <sheetData>
    <row r="1" spans="1:97" s="4" customFormat="1" ht="12" customHeight="1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44"/>
    </row>
    <row r="2" spans="1:97" s="4" customFormat="1" ht="12" customHeight="1">
      <c r="A2" s="5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</row>
    <row r="3" s="8" customFormat="1" ht="9" customHeight="1">
      <c r="A3" s="7"/>
    </row>
    <row r="4" spans="1:97" s="8" customFormat="1" ht="15" customHeight="1">
      <c r="A4" s="48" t="s">
        <v>1</v>
      </c>
      <c r="B4" s="9" t="s">
        <v>34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s="8" customFormat="1" ht="24" customHeight="1">
      <c r="A5" s="49"/>
      <c r="B5" s="10" t="s">
        <v>47</v>
      </c>
      <c r="C5" s="10" t="s">
        <v>28</v>
      </c>
      <c r="D5" s="10" t="s">
        <v>48</v>
      </c>
      <c r="E5" s="10" t="s">
        <v>30</v>
      </c>
      <c r="F5" s="10" t="s">
        <v>49</v>
      </c>
      <c r="G5" s="10" t="s">
        <v>29</v>
      </c>
      <c r="H5" s="10" t="s">
        <v>28</v>
      </c>
      <c r="I5" s="10" t="s">
        <v>50</v>
      </c>
      <c r="J5" s="10" t="s">
        <v>30</v>
      </c>
      <c r="K5" s="10" t="s">
        <v>51</v>
      </c>
      <c r="L5" s="10" t="s">
        <v>29</v>
      </c>
      <c r="M5" s="10" t="s">
        <v>28</v>
      </c>
      <c r="N5" s="10" t="s">
        <v>52</v>
      </c>
      <c r="O5" s="10" t="s">
        <v>30</v>
      </c>
      <c r="P5" s="10" t="s">
        <v>53</v>
      </c>
      <c r="Q5" s="10" t="s">
        <v>29</v>
      </c>
      <c r="R5" s="10" t="s">
        <v>28</v>
      </c>
      <c r="S5" s="10" t="s">
        <v>54</v>
      </c>
      <c r="T5" s="10" t="s">
        <v>30</v>
      </c>
      <c r="U5" s="10" t="s">
        <v>55</v>
      </c>
      <c r="V5" s="10" t="s">
        <v>29</v>
      </c>
      <c r="W5" s="10" t="s">
        <v>28</v>
      </c>
      <c r="X5" s="10" t="s">
        <v>56</v>
      </c>
      <c r="Y5" s="10" t="s">
        <v>30</v>
      </c>
      <c r="Z5" s="10" t="s">
        <v>57</v>
      </c>
      <c r="AA5" s="10" t="s">
        <v>29</v>
      </c>
      <c r="AB5" s="10" t="s">
        <v>28</v>
      </c>
      <c r="AC5" s="10" t="s">
        <v>58</v>
      </c>
      <c r="AD5" s="10" t="s">
        <v>30</v>
      </c>
      <c r="AE5" s="10" t="s">
        <v>59</v>
      </c>
      <c r="AF5" s="10" t="s">
        <v>29</v>
      </c>
      <c r="AG5" s="10" t="s">
        <v>28</v>
      </c>
      <c r="AH5" s="10" t="s">
        <v>60</v>
      </c>
      <c r="AI5" s="10" t="s">
        <v>30</v>
      </c>
      <c r="AJ5" s="10" t="s">
        <v>61</v>
      </c>
      <c r="AK5" s="10" t="s">
        <v>29</v>
      </c>
      <c r="AL5" s="10" t="s">
        <v>28</v>
      </c>
      <c r="AM5" s="10" t="s">
        <v>62</v>
      </c>
      <c r="AN5" s="10" t="s">
        <v>30</v>
      </c>
      <c r="AO5" s="10" t="s">
        <v>63</v>
      </c>
      <c r="AP5" s="10" t="s">
        <v>29</v>
      </c>
      <c r="AQ5" s="10" t="s">
        <v>28</v>
      </c>
      <c r="AR5" s="10" t="s">
        <v>64</v>
      </c>
      <c r="AS5" s="10" t="s">
        <v>30</v>
      </c>
      <c r="AT5" s="10" t="s">
        <v>65</v>
      </c>
      <c r="AU5" s="10" t="s">
        <v>29</v>
      </c>
      <c r="AV5" s="10" t="s">
        <v>28</v>
      </c>
      <c r="AW5" s="10" t="s">
        <v>66</v>
      </c>
      <c r="AX5" s="10" t="s">
        <v>30</v>
      </c>
      <c r="AY5" s="10" t="s">
        <v>36</v>
      </c>
      <c r="AZ5" s="10" t="s">
        <v>29</v>
      </c>
      <c r="BA5" s="10" t="s">
        <v>28</v>
      </c>
      <c r="BB5" s="10" t="s">
        <v>37</v>
      </c>
      <c r="BC5" s="10" t="s">
        <v>30</v>
      </c>
      <c r="BD5" s="10" t="s">
        <v>38</v>
      </c>
      <c r="BE5" s="10" t="s">
        <v>29</v>
      </c>
      <c r="BF5" s="10" t="s">
        <v>28</v>
      </c>
      <c r="BG5" s="10" t="s">
        <v>39</v>
      </c>
      <c r="BH5" s="10" t="s">
        <v>30</v>
      </c>
      <c r="BI5" s="10" t="s">
        <v>31</v>
      </c>
      <c r="BJ5" s="10" t="s">
        <v>29</v>
      </c>
      <c r="BK5" s="10" t="s">
        <v>28</v>
      </c>
      <c r="BL5" s="10" t="s">
        <v>32</v>
      </c>
      <c r="BM5" s="10" t="s">
        <v>30</v>
      </c>
      <c r="BN5" s="10" t="s">
        <v>33</v>
      </c>
      <c r="BO5" s="10" t="s">
        <v>29</v>
      </c>
      <c r="BP5" s="10" t="s">
        <v>28</v>
      </c>
      <c r="BQ5" s="10" t="s">
        <v>40</v>
      </c>
      <c r="BR5" s="10" t="s">
        <v>30</v>
      </c>
      <c r="BS5" s="10" t="s">
        <v>41</v>
      </c>
      <c r="BT5" s="10" t="s">
        <v>29</v>
      </c>
      <c r="BU5" s="10" t="s">
        <v>28</v>
      </c>
      <c r="BV5" s="10" t="s">
        <v>43</v>
      </c>
      <c r="BW5" s="10" t="s">
        <v>30</v>
      </c>
      <c r="BX5" s="10" t="s">
        <v>44</v>
      </c>
      <c r="BY5" s="10" t="s">
        <v>29</v>
      </c>
      <c r="BZ5" s="10" t="s">
        <v>28</v>
      </c>
      <c r="CA5" s="10" t="s">
        <v>45</v>
      </c>
      <c r="CB5" s="10" t="s">
        <v>30</v>
      </c>
      <c r="CC5" s="10" t="s">
        <v>46</v>
      </c>
      <c r="CD5" s="10" t="s">
        <v>29</v>
      </c>
      <c r="CE5" s="10" t="s">
        <v>28</v>
      </c>
      <c r="CF5" s="10" t="s">
        <v>67</v>
      </c>
      <c r="CG5" s="10" t="s">
        <v>30</v>
      </c>
      <c r="CH5" s="10" t="s">
        <v>68</v>
      </c>
      <c r="CI5" s="10" t="s">
        <v>29</v>
      </c>
      <c r="CJ5" s="10" t="s">
        <v>28</v>
      </c>
      <c r="CK5" s="10" t="s">
        <v>69</v>
      </c>
      <c r="CL5" s="10" t="s">
        <v>30</v>
      </c>
      <c r="CM5" s="10" t="s">
        <v>70</v>
      </c>
      <c r="CN5" s="10" t="s">
        <v>29</v>
      </c>
      <c r="CO5" s="10" t="s">
        <v>28</v>
      </c>
      <c r="CP5" s="10" t="s">
        <v>71</v>
      </c>
      <c r="CQ5" s="10" t="s">
        <v>30</v>
      </c>
      <c r="CR5" s="10" t="s">
        <v>72</v>
      </c>
      <c r="CS5" s="10" t="s">
        <v>29</v>
      </c>
    </row>
    <row r="6" spans="1:97" s="13" customFormat="1" ht="15" customHeight="1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45"/>
    </row>
    <row r="7" spans="1:97" s="17" customFormat="1" ht="15" customHeight="1">
      <c r="A7" s="14" t="s">
        <v>22</v>
      </c>
      <c r="B7" s="35">
        <f>SUM(B8:B11)</f>
        <v>1199092.0709402107</v>
      </c>
      <c r="C7" s="38">
        <f>(D7/B7)*100-100</f>
        <v>1.389896404458014</v>
      </c>
      <c r="D7" s="35">
        <f>SUM(D8:D11)</f>
        <v>1215758.2085203498</v>
      </c>
      <c r="E7" s="38">
        <f>(F7/D7)*100-100</f>
        <v>8.22509431643357</v>
      </c>
      <c r="F7" s="35">
        <f>SUM(F8:F11)</f>
        <v>1315755.4678309315</v>
      </c>
      <c r="G7" s="16">
        <f>(F7/B7)*100-100</f>
        <v>9.729311011058968</v>
      </c>
      <c r="H7" s="38">
        <f>(I7/F7)*100-100</f>
        <v>3.053461856836165</v>
      </c>
      <c r="I7" s="35">
        <f>SUM(I8:I11)</f>
        <v>1355931.5591703854</v>
      </c>
      <c r="J7" s="38">
        <f>(K7/I7)*100-100</f>
        <v>9.798112234312754</v>
      </c>
      <c r="K7" s="35">
        <f>SUM(K8:K11)</f>
        <v>1488787.2551583666</v>
      </c>
      <c r="L7" s="16">
        <f>(K7/F7)*100-100</f>
        <v>13.150755710913671</v>
      </c>
      <c r="M7" s="38">
        <f>(N7/K7)*100-100</f>
        <v>1.1408289987710845</v>
      </c>
      <c r="N7" s="35">
        <f>SUM(N8:N11)</f>
        <v>1505771.7718952212</v>
      </c>
      <c r="O7" s="38">
        <f>(P7/N7)*100-100</f>
        <v>14.091021527267273</v>
      </c>
      <c r="P7" s="35">
        <f>SUM(P8:P11)</f>
        <v>1717950.3964244905</v>
      </c>
      <c r="Q7" s="16">
        <f>(P7/K7)*100-100</f>
        <v>15.392604985844471</v>
      </c>
      <c r="R7" s="38">
        <f>(S7/P7)*100-100</f>
        <v>5.759964636859991</v>
      </c>
      <c r="S7" s="35">
        <f>SUM(S8:S11)</f>
        <v>1816903.731737337</v>
      </c>
      <c r="T7" s="38">
        <f>(U7/S7)*100-100</f>
        <v>7.752060759463035</v>
      </c>
      <c r="U7" s="35">
        <f>SUM(U8:U11)</f>
        <v>1957751.2129625666</v>
      </c>
      <c r="V7" s="16">
        <f>(U7/P7)*100-100</f>
        <v>13.958541354695981</v>
      </c>
      <c r="W7" s="38">
        <f>(X7/U7)*100-100</f>
        <v>3.2021320621624056</v>
      </c>
      <c r="X7" s="35">
        <f>SUM(X8:X11)</f>
        <v>2020440.9922502143</v>
      </c>
      <c r="Y7" s="38">
        <f>(Z7/X7)*100-100</f>
        <v>7.431224754785305</v>
      </c>
      <c r="Z7" s="35">
        <f>SUM(Z8:Z11)</f>
        <v>2170584.503422142</v>
      </c>
      <c r="AA7" s="16">
        <f>(Z7/U7)*100-100</f>
        <v>10.871314447432042</v>
      </c>
      <c r="AB7" s="38">
        <f>(AC7/Z7)*100-100</f>
        <v>3.961988708994852</v>
      </c>
      <c r="AC7" s="35">
        <f>SUM(AC8:AC11)</f>
        <v>2256582.8163669193</v>
      </c>
      <c r="AD7" s="38">
        <f>(AE7/AC7)*100-100</f>
        <v>6.774274119097072</v>
      </c>
      <c r="AE7" s="35">
        <f>SUM(AE8:AE11)</f>
        <v>2409449.9220720553</v>
      </c>
      <c r="AF7" s="16">
        <f>(AE7/Z7)*100-100</f>
        <v>11.004658803806919</v>
      </c>
      <c r="AG7" s="38">
        <f>(AH7/AE7)*100-100</f>
        <v>6.069870607331524</v>
      </c>
      <c r="AH7" s="35">
        <f>SUM(AH8:AH11)</f>
        <v>2555700.4146902794</v>
      </c>
      <c r="AI7" s="38">
        <f>(AJ7/AH7)*100-100</f>
        <v>6.439038089211294</v>
      </c>
      <c r="AJ7" s="35">
        <f>SUM(AJ8:AJ11)</f>
        <v>2720262.9378383174</v>
      </c>
      <c r="AK7" s="16">
        <f>(AJ7/AE7)*100-100</f>
        <v>12.899749976914748</v>
      </c>
      <c r="AL7" s="38">
        <f>(AM7/AJ7)*100-100</f>
        <v>5.094195448119933</v>
      </c>
      <c r="AM7" s="35">
        <f>SUM(AM8:AM11)</f>
        <v>2858838.44859457</v>
      </c>
      <c r="AN7" s="38">
        <f>(AO7/AM7)*100-100</f>
        <v>8.778552722176158</v>
      </c>
      <c r="AO7" s="35">
        <f>SUM(AO8:AO11)</f>
        <v>3109803.0890462874</v>
      </c>
      <c r="AP7" s="16">
        <f>(AO7/AJ7)*100-100</f>
        <v>14.319944803479984</v>
      </c>
      <c r="AQ7" s="38">
        <f>(AR7/AO7)*100-100</f>
        <v>-0.12581200299162276</v>
      </c>
      <c r="AR7" s="35">
        <f>SUM(AR8:AR11)</f>
        <v>3105890.583490863</v>
      </c>
      <c r="AS7" s="38">
        <f>(AT7/AR7)*100-100</f>
        <v>7.313482745945606</v>
      </c>
      <c r="AT7" s="35">
        <f>SUM(AT8:AT11)</f>
        <v>3333039.3554224167</v>
      </c>
      <c r="AU7" s="16">
        <f>(AT7/AO7)*100-100</f>
        <v>7.178469503822882</v>
      </c>
      <c r="AV7" s="38">
        <f>(AW7/AT7)*100-100</f>
        <v>7.528225818121626</v>
      </c>
      <c r="AW7" s="35">
        <f>SUM(AW8:AW11)</f>
        <v>3583958.084705482</v>
      </c>
      <c r="AX7" s="38">
        <f>(AY7/AW7)*100-100</f>
        <v>8.423338335981853</v>
      </c>
      <c r="AY7" s="15">
        <f>SUM(AY8:AY11)</f>
        <v>3885847</v>
      </c>
      <c r="AZ7" s="16">
        <f>(AY7/AT7)*100-100</f>
        <v>16.585692085460607</v>
      </c>
      <c r="BA7" s="16">
        <f>(BB7/AY7)*100-100</f>
        <v>3.9744230794470212</v>
      </c>
      <c r="BB7" s="35">
        <f>SUM(BB8:BB11)</f>
        <v>4040287</v>
      </c>
      <c r="BC7" s="16">
        <f>(BD7/BB7)*100-100</f>
        <v>8.3185922188201</v>
      </c>
      <c r="BD7" s="15">
        <f>SUM(BD8:BD11)</f>
        <v>4376382</v>
      </c>
      <c r="BE7" s="16">
        <f>(BD7/AY7)*100-100</f>
        <v>12.623631347297007</v>
      </c>
      <c r="BF7" s="16">
        <f>(BG7/BD7)*100-100</f>
        <v>1.9211759850945356</v>
      </c>
      <c r="BG7" s="35">
        <f>SUM(BG8:BG11)</f>
        <v>4460460</v>
      </c>
      <c r="BH7" s="16">
        <f>(BI7/BG7)*100-100</f>
        <v>7.943126942064268</v>
      </c>
      <c r="BI7" s="15">
        <f>SUM(BI8:BI11)</f>
        <v>4814760</v>
      </c>
      <c r="BJ7" s="16">
        <f>(BI7/BD7)*100-100</f>
        <v>10.016904374435313</v>
      </c>
      <c r="BK7" s="16">
        <f>(BL7/BI7)*100-100</f>
        <v>3.00482267028886</v>
      </c>
      <c r="BL7" s="35">
        <f>SUM(BL8:BL11)</f>
        <v>4959435</v>
      </c>
      <c r="BM7" s="16">
        <f>(BN7/BL7)*100-100</f>
        <v>7.504564532048505</v>
      </c>
      <c r="BN7" s="15">
        <f>SUM(BN8:BN11)</f>
        <v>5331619</v>
      </c>
      <c r="BO7" s="16">
        <f>(BN7/BI7)*100-100</f>
        <v>10.734886058702827</v>
      </c>
      <c r="BP7" s="16">
        <f>(BQ7/BN7)*100-100</f>
        <v>0.5039557402732697</v>
      </c>
      <c r="BQ7" s="35">
        <f>SUM(BQ8:BQ11)</f>
        <v>5358488</v>
      </c>
      <c r="BR7" s="16">
        <f>(BS7/BQ7)*100-100</f>
        <v>7.846709743494813</v>
      </c>
      <c r="BS7" s="15">
        <f>SUM(BS8:BS11)</f>
        <v>5778953</v>
      </c>
      <c r="BT7" s="16">
        <f>(BS7/BN7)*100-100</f>
        <v>8.390209427942992</v>
      </c>
      <c r="BU7" s="16">
        <f>(BV7/BS7)*100-100</f>
        <v>-3.545763393472839</v>
      </c>
      <c r="BV7" s="35">
        <f>SUM(BV8:BV11)</f>
        <v>5574045</v>
      </c>
      <c r="BW7" s="16">
        <f>(BX7/BV7)*100-100</f>
        <v>7.566175012939439</v>
      </c>
      <c r="BX7" s="15">
        <f>SUM(BX8:BX11)</f>
        <v>5995787</v>
      </c>
      <c r="BY7" s="16">
        <f>(BX7/BS7)*100-100</f>
        <v>3.7521329555717102</v>
      </c>
      <c r="BZ7" s="16">
        <f>(CA7/BX7)*100-100</f>
        <v>-3.275916906321058</v>
      </c>
      <c r="CA7" s="35">
        <f>SUM(CA8:CA11)</f>
        <v>5799370</v>
      </c>
      <c r="CB7" s="16">
        <f>(CC7/CA7)*100-100</f>
        <v>8.103604357024992</v>
      </c>
      <c r="CC7" s="15">
        <f>SUM(CC8:CC11)</f>
        <v>6269328</v>
      </c>
      <c r="CD7" s="16">
        <f>(CC7/BX7)*100-100</f>
        <v>4.562220105550779</v>
      </c>
      <c r="CE7" s="16">
        <f>(CF7/CC7)*100-100</f>
        <v>1.322869053908164</v>
      </c>
      <c r="CF7" s="35">
        <f>SUM(CF8:CF11)</f>
        <v>6352263</v>
      </c>
      <c r="CG7" s="16">
        <f>(CH7/CF7)*100-100</f>
        <v>3.6713845128893468</v>
      </c>
      <c r="CH7" s="15">
        <f>SUM(CH8:CH11)</f>
        <v>6585479</v>
      </c>
      <c r="CI7" s="16">
        <f>(CH7/CC7)*100-100</f>
        <v>5.042821176368491</v>
      </c>
      <c r="CJ7" s="16">
        <f>(CK7/CH7)*100-100</f>
        <v>1.783666761369986</v>
      </c>
      <c r="CK7" s="35">
        <f>SUM(CK8:CK11)</f>
        <v>6702942</v>
      </c>
      <c r="CL7" s="16">
        <f>(CM7/CK7)*100-100</f>
        <v>4.493534331641229</v>
      </c>
      <c r="CM7" s="15">
        <f>SUM(CM8:CM11)</f>
        <v>7004141</v>
      </c>
      <c r="CN7" s="16">
        <f>(CM7/CH7)*100-100</f>
        <v>6.357350771295444</v>
      </c>
      <c r="CO7" s="16">
        <f>(CP7/CM7)*100-100</f>
        <v>1.2207778227194552</v>
      </c>
      <c r="CP7" s="35">
        <f>SUM(CP8:CP11)</f>
        <v>7089646</v>
      </c>
      <c r="CQ7" s="16">
        <f>(CR7/CP7)*100-100</f>
        <v>4.22425886990689</v>
      </c>
      <c r="CR7" s="15">
        <f>SUM(CR8:CR11)</f>
        <v>7389131</v>
      </c>
      <c r="CS7" s="16">
        <f>(CR7/CM7)*100-100</f>
        <v>5.496605508084443</v>
      </c>
    </row>
    <row r="8" spans="1:97" s="21" customFormat="1" ht="21" customHeight="1">
      <c r="A8" s="18" t="s">
        <v>2</v>
      </c>
      <c r="B8" s="36">
        <v>2087736.7641676404</v>
      </c>
      <c r="C8" s="39">
        <f>(D8/B8)*100-100</f>
        <v>1.3405402701010587</v>
      </c>
      <c r="D8" s="36">
        <v>2115723.7162250127</v>
      </c>
      <c r="E8" s="39">
        <f>(F8/D8)*100-100</f>
        <v>9.722708487947827</v>
      </c>
      <c r="F8" s="36">
        <v>2321429.3655639472</v>
      </c>
      <c r="G8" s="20">
        <f>(F8/B8)*100-100</f>
        <v>11.19358558067438</v>
      </c>
      <c r="H8" s="39">
        <f>(I8/F8)*100-100</f>
        <v>2.3063019258308373</v>
      </c>
      <c r="I8" s="36">
        <v>2374968.535728751</v>
      </c>
      <c r="J8" s="39">
        <f>(K8/I8)*100-100</f>
        <v>11.561999084618051</v>
      </c>
      <c r="K8" s="36">
        <v>2649562.3760896763</v>
      </c>
      <c r="L8" s="20">
        <f>(K8/F8)*100-100</f>
        <v>14.134955618001982</v>
      </c>
      <c r="M8" s="39">
        <f>(N8/K8)*100-100</f>
        <v>0.6911534381791142</v>
      </c>
      <c r="N8" s="36">
        <v>2667874.9175487203</v>
      </c>
      <c r="O8" s="39">
        <f>(P8/N8)*100-100</f>
        <v>17.970140150668954</v>
      </c>
      <c r="P8" s="36">
        <v>3147295.779276769</v>
      </c>
      <c r="Q8" s="20">
        <f>(P8/K8)*100-100</f>
        <v>18.785494830345016</v>
      </c>
      <c r="R8" s="39">
        <f>(S8/P8)*100-100</f>
        <v>5.762959812315799</v>
      </c>
      <c r="S8" s="36">
        <v>3328673.170211201</v>
      </c>
      <c r="T8" s="39">
        <f>(U8/S8)*100-100</f>
        <v>8.138309922910778</v>
      </c>
      <c r="U8" s="36">
        <v>3599570.909123768</v>
      </c>
      <c r="V8" s="20">
        <f>(U8/P8)*100-100</f>
        <v>14.370277265485655</v>
      </c>
      <c r="W8" s="39">
        <f>(X8/U8)*100-100</f>
        <v>2.969014010974064</v>
      </c>
      <c r="X8" s="36">
        <v>3706442.6737506</v>
      </c>
      <c r="Y8" s="39">
        <f>(Z8/X8)*100-100</f>
        <v>7.4432843501435855</v>
      </c>
      <c r="Z8" s="36">
        <v>3982323.7412329214</v>
      </c>
      <c r="AA8" s="20">
        <f>(Z8/U8)*100-100</f>
        <v>10.633290516350073</v>
      </c>
      <c r="AB8" s="39">
        <f>(AC8/Z8)*100-100</f>
        <v>3.4182130748415602</v>
      </c>
      <c r="AC8" s="36">
        <v>4118448.052038265</v>
      </c>
      <c r="AD8" s="39">
        <f>(AE8/AC8)*100-100</f>
        <v>5.36000413302078</v>
      </c>
      <c r="AE8" s="36">
        <v>4339197.03784383</v>
      </c>
      <c r="AF8" s="20">
        <f>(AE8/Z8)*100-100</f>
        <v>8.961433569949321</v>
      </c>
      <c r="AG8" s="39">
        <f>(AH8/AE8)*100-100</f>
        <v>5.87431779145615</v>
      </c>
      <c r="AH8" s="36">
        <v>4594095.261444229</v>
      </c>
      <c r="AI8" s="39">
        <f>(AJ8/AH8)*100-100</f>
        <v>5.760363001878659</v>
      </c>
      <c r="AJ8" s="36">
        <v>4858731.825155523</v>
      </c>
      <c r="AK8" s="20">
        <f>(AJ8/AE8)*100-100</f>
        <v>11.973062822006625</v>
      </c>
      <c r="AL8" s="39">
        <f>(AM8/AJ8)*100-100</f>
        <v>4.839984645462451</v>
      </c>
      <c r="AM8" s="36">
        <v>5093893.699457248</v>
      </c>
      <c r="AN8" s="39">
        <f>(AO8/AM8)*100-100</f>
        <v>9.701124384492687</v>
      </c>
      <c r="AO8" s="36">
        <v>5588058.663255432</v>
      </c>
      <c r="AP8" s="20">
        <f>(AO8/AJ8)*100-100</f>
        <v>15.010641960601802</v>
      </c>
      <c r="AQ8" s="39">
        <f>(AR8/AO8)*100-100</f>
        <v>-1.2102134605205208</v>
      </c>
      <c r="AR8" s="36">
        <v>5520431.2251309315</v>
      </c>
      <c r="AS8" s="39">
        <f>(AT8/AR8)*100-100</f>
        <v>5.065060271663555</v>
      </c>
      <c r="AT8" s="36">
        <v>5800044.393939548</v>
      </c>
      <c r="AU8" s="20">
        <f>(AT8/AO8)*100-100</f>
        <v>3.793548769951883</v>
      </c>
      <c r="AV8" s="39">
        <f>(AW8/AT8)*100-100</f>
        <v>7.799027483899934</v>
      </c>
      <c r="AW8" s="36">
        <v>6252391.450301291</v>
      </c>
      <c r="AX8" s="39">
        <f>(AY8/AW8)*100-100</f>
        <v>5.545998718330395</v>
      </c>
      <c r="AY8" s="19">
        <v>6599149</v>
      </c>
      <c r="AZ8" s="20">
        <f>(AY8/AT8)*100-100</f>
        <v>13.777560166529668</v>
      </c>
      <c r="BA8" s="20">
        <f>(BB8/AY8)*100-100</f>
        <v>3.899896789722419</v>
      </c>
      <c r="BB8" s="36">
        <v>6856509</v>
      </c>
      <c r="BC8" s="20">
        <f>(BD8/BB8)*100-100</f>
        <v>8.480963125695595</v>
      </c>
      <c r="BD8" s="19">
        <v>7438007</v>
      </c>
      <c r="BE8" s="20">
        <f>(BD8/AY8)*100-100</f>
        <v>12.711608724094575</v>
      </c>
      <c r="BF8" s="20">
        <f>(BG8/BD8)*100-100</f>
        <v>2.054663298918655</v>
      </c>
      <c r="BG8" s="36">
        <v>7590833</v>
      </c>
      <c r="BH8" s="20">
        <f>(BI8/BG8)*100-100</f>
        <v>8.330376916472801</v>
      </c>
      <c r="BI8" s="19">
        <v>8223178</v>
      </c>
      <c r="BJ8" s="20">
        <f>(BI8/BD8)*100-100</f>
        <v>10.556201412555794</v>
      </c>
      <c r="BK8" s="20">
        <f>(BL8/BI8)*100-100</f>
        <v>3.13995392049155</v>
      </c>
      <c r="BL8" s="36">
        <v>8481382</v>
      </c>
      <c r="BM8" s="20">
        <f>(BN8/BL8)*100-100</f>
        <v>7.3534124509425425</v>
      </c>
      <c r="BN8" s="19">
        <v>9105053</v>
      </c>
      <c r="BO8" s="20">
        <f>(BN8/BI8)*100-100</f>
        <v>10.72426013397741</v>
      </c>
      <c r="BP8" s="20">
        <f>(BQ8/BN8)*100-100</f>
        <v>0.27352943469961133</v>
      </c>
      <c r="BQ8" s="36">
        <v>9129958</v>
      </c>
      <c r="BR8" s="20">
        <f>(BS8/BQ8)*100-100</f>
        <v>8.298460956775486</v>
      </c>
      <c r="BS8" s="19">
        <v>9887604</v>
      </c>
      <c r="BT8" s="20">
        <f>(BS8/BN8)*100-100</f>
        <v>8.594689124818927</v>
      </c>
      <c r="BU8" s="20">
        <f>(BV8/BS8)*100-100</f>
        <v>-4.311873736043637</v>
      </c>
      <c r="BV8" s="36">
        <v>9461263</v>
      </c>
      <c r="BW8" s="20">
        <f>(BX8/BV8)*100-100</f>
        <v>8.092006320931986</v>
      </c>
      <c r="BX8" s="19">
        <v>10226869</v>
      </c>
      <c r="BY8" s="20">
        <f>(BX8/BS8)*100-100</f>
        <v>3.431215489617088</v>
      </c>
      <c r="BZ8" s="20">
        <f>(CA8/BX8)*100-100</f>
        <v>-3.5356080145350433</v>
      </c>
      <c r="CA8" s="36">
        <v>9865287</v>
      </c>
      <c r="CB8" s="20">
        <f>(CC8/CA8)*100-100</f>
        <v>6.860216028180432</v>
      </c>
      <c r="CC8" s="19">
        <v>10542067</v>
      </c>
      <c r="CD8" s="20">
        <f>(CC8/BX8)*100-100</f>
        <v>3.0820576659386063</v>
      </c>
      <c r="CE8" s="20">
        <f>(CF8/CC8)*100-100</f>
        <v>1.3549904397306705</v>
      </c>
      <c r="CF8" s="36">
        <v>10684911</v>
      </c>
      <c r="CG8" s="20">
        <f>(CH8/CF8)*100-100</f>
        <v>3.1399606416936905</v>
      </c>
      <c r="CH8" s="19">
        <v>11020413</v>
      </c>
      <c r="CI8" s="20">
        <f>(CH8/CC8)*100-100</f>
        <v>4.537497247930602</v>
      </c>
      <c r="CJ8" s="20">
        <f>(CK8/CH8)*100-100</f>
        <v>1.9197374907818698</v>
      </c>
      <c r="CK8" s="36">
        <v>11231976</v>
      </c>
      <c r="CL8" s="20">
        <f>(CM8/CK8)*100-100</f>
        <v>6.9269556843782425</v>
      </c>
      <c r="CM8" s="19">
        <v>12010010</v>
      </c>
      <c r="CN8" s="20">
        <f>(CM8/CH8)*100-100</f>
        <v>8.979672540402973</v>
      </c>
      <c r="CO8" s="20">
        <f>(CP8/CM8)*100-100</f>
        <v>1.4579338401883035</v>
      </c>
      <c r="CP8" s="36">
        <v>12185108</v>
      </c>
      <c r="CQ8" s="20">
        <f>(CR8/CP8)*100-100</f>
        <v>4.568552039095579</v>
      </c>
      <c r="CR8" s="19">
        <v>12741791</v>
      </c>
      <c r="CS8" s="20">
        <f>(CR8/CM8)*100-100</f>
        <v>6.0930923454684915</v>
      </c>
    </row>
    <row r="9" spans="1:97" s="21" customFormat="1" ht="21" customHeight="1">
      <c r="A9" s="18" t="s">
        <v>26</v>
      </c>
      <c r="B9" s="36">
        <v>167765.69291202465</v>
      </c>
      <c r="C9" s="39">
        <f>(D9/B9)*100-100</f>
        <v>0.6325393823262146</v>
      </c>
      <c r="D9" s="36">
        <v>168826.87698972566</v>
      </c>
      <c r="E9" s="39">
        <f>(F9/D9)*100-100</f>
        <v>15.700531480722987</v>
      </c>
      <c r="F9" s="36">
        <v>195333.59395941903</v>
      </c>
      <c r="G9" s="20">
        <f>(F9/B9)*100-100</f>
        <v>16.432382907899296</v>
      </c>
      <c r="H9" s="39">
        <f>(I9/F9)*100-100</f>
        <v>0.036076943785843696</v>
      </c>
      <c r="I9" s="36">
        <v>195404.06435030664</v>
      </c>
      <c r="J9" s="39">
        <f>(K9/I9)*100-100</f>
        <v>11.856734702390682</v>
      </c>
      <c r="K9" s="36">
        <v>218572.60585801126</v>
      </c>
      <c r="L9" s="20">
        <f>(K9/F9)*100-100</f>
        <v>11.89708919368995</v>
      </c>
      <c r="M9" s="39">
        <f>(N9/K9)*100-100</f>
        <v>0.6417766857754543</v>
      </c>
      <c r="N9" s="36">
        <v>219975.35388389984</v>
      </c>
      <c r="O9" s="39">
        <f>(P9/N9)*100-100</f>
        <v>12.39129831224328</v>
      </c>
      <c r="P9" s="36">
        <v>247233.15619706668</v>
      </c>
      <c r="Q9" s="20">
        <f>(P9/K9)*100-100</f>
        <v>13.11259946165157</v>
      </c>
      <c r="R9" s="39">
        <f>(S9/P9)*100-100</f>
        <v>6.374288947708948</v>
      </c>
      <c r="S9" s="36">
        <v>262992.5119476083</v>
      </c>
      <c r="T9" s="39">
        <f>(U9/S9)*100-100</f>
        <v>12.462937852570263</v>
      </c>
      <c r="U9" s="36">
        <v>295769.1052685522</v>
      </c>
      <c r="V9" s="20">
        <f>(U9/P9)*100-100</f>
        <v>19.631650470375448</v>
      </c>
      <c r="W9" s="39">
        <f>(X9/U9)*100-100</f>
        <v>4.2592792835705495</v>
      </c>
      <c r="X9" s="36">
        <v>308366.7374964576</v>
      </c>
      <c r="Y9" s="39">
        <f>(Z9/X9)*100-100</f>
        <v>6.29100421876791</v>
      </c>
      <c r="Z9" s="36">
        <v>327766.1019616367</v>
      </c>
      <c r="AA9" s="20">
        <f>(Z9/U9)*100-100</f>
        <v>10.81823494175697</v>
      </c>
      <c r="AB9" s="39">
        <f>(AC9/Z9)*100-100</f>
        <v>5.512484991122889</v>
      </c>
      <c r="AC9" s="36">
        <v>345834.15913826047</v>
      </c>
      <c r="AD9" s="39">
        <f>(AE9/AC9)*100-100</f>
        <v>4.142382344962783</v>
      </c>
      <c r="AE9" s="36">
        <v>360159.93228925427</v>
      </c>
      <c r="AF9" s="20">
        <f>(AE9/Z9)*100-100</f>
        <v>9.883215541126674</v>
      </c>
      <c r="AG9" s="39">
        <f>(AH9/AE9)*100-100</f>
        <v>7.609928708115987</v>
      </c>
      <c r="AH9" s="36">
        <v>387567.84637166536</v>
      </c>
      <c r="AI9" s="39">
        <f>(AJ9/AH9)*100-100</f>
        <v>3.3972932340468276</v>
      </c>
      <c r="AJ9" s="36">
        <v>400734.6625937909</v>
      </c>
      <c r="AK9" s="20">
        <f>(AJ9/AE9)*100-100</f>
        <v>11.26575353527943</v>
      </c>
      <c r="AL9" s="39">
        <f>(AM9/AJ9)*100-100</f>
        <v>7.511276527577664</v>
      </c>
      <c r="AM9" s="36">
        <v>430834.9512430658</v>
      </c>
      <c r="AN9" s="39">
        <f>(AO9/AM9)*100-100</f>
        <v>12.183421060428714</v>
      </c>
      <c r="AO9" s="36">
        <v>483325.3874285013</v>
      </c>
      <c r="AP9" s="20">
        <f>(AO9/AJ9)*100-100</f>
        <v>20.609828034374303</v>
      </c>
      <c r="AQ9" s="39">
        <f>(AR9/AO9)*100-100</f>
        <v>-0.28317257007857677</v>
      </c>
      <c r="AR9" s="36">
        <v>481956.74250707775</v>
      </c>
      <c r="AS9" s="39">
        <f>(AT9/AR9)*100-100</f>
        <v>0.27383593870776224</v>
      </c>
      <c r="AT9" s="36">
        <v>483276.51327708736</v>
      </c>
      <c r="AU9" s="20">
        <f>(AT9/AO9)*100-100</f>
        <v>-0.010112059636242066</v>
      </c>
      <c r="AV9" s="39">
        <f>(AW9/AT9)*100-100</f>
        <v>10.783465104035244</v>
      </c>
      <c r="AW9" s="36">
        <v>535390.4674423203</v>
      </c>
      <c r="AX9" s="39">
        <f>(AY9/AW9)*100-100</f>
        <v>9.329552092382173</v>
      </c>
      <c r="AY9" s="19">
        <v>585340</v>
      </c>
      <c r="AZ9" s="20">
        <f>(AY9/AT9)*100-100</f>
        <v>21.119066190662238</v>
      </c>
      <c r="BA9" s="20">
        <f>(BB9/AY9)*100-100</f>
        <v>5.271295315543114</v>
      </c>
      <c r="BB9" s="36">
        <v>616195</v>
      </c>
      <c r="BC9" s="20">
        <f>(BD9/BB9)*100-100</f>
        <v>6.86974090993921</v>
      </c>
      <c r="BD9" s="19">
        <v>658526</v>
      </c>
      <c r="BE9" s="20">
        <f>(BD9/AY9)*100-100</f>
        <v>12.50316055625791</v>
      </c>
      <c r="BF9" s="20">
        <f>(BG9/BD9)*100-100</f>
        <v>3.673355342082175</v>
      </c>
      <c r="BG9" s="36">
        <v>682716</v>
      </c>
      <c r="BH9" s="20">
        <f>(BI9/BG9)*100-100</f>
        <v>5.992535695662625</v>
      </c>
      <c r="BI9" s="19">
        <v>723628</v>
      </c>
      <c r="BJ9" s="20">
        <f>(BI9/BD9)*100-100</f>
        <v>9.886018167847581</v>
      </c>
      <c r="BK9" s="20">
        <f>(BL9/BI9)*100-100</f>
        <v>3.737417568142746</v>
      </c>
      <c r="BL9" s="36">
        <v>750673</v>
      </c>
      <c r="BM9" s="20">
        <f>(BN9/BL9)*100-100</f>
        <v>5.168428863166781</v>
      </c>
      <c r="BN9" s="19">
        <v>789471</v>
      </c>
      <c r="BO9" s="20">
        <f>(BN9/BI9)*100-100</f>
        <v>9.099012199638494</v>
      </c>
      <c r="BP9" s="20">
        <f>(BQ9/BN9)*100-100</f>
        <v>0.7836893312103967</v>
      </c>
      <c r="BQ9" s="36">
        <v>795658</v>
      </c>
      <c r="BR9" s="20">
        <f>(BS9/BQ9)*100-100</f>
        <v>3.1526107950903537</v>
      </c>
      <c r="BS9" s="19">
        <v>820742</v>
      </c>
      <c r="BT9" s="20">
        <f>(BS9/BN9)*100-100</f>
        <v>3.961006800756465</v>
      </c>
      <c r="BU9" s="20">
        <f>(BV9/BS9)*100-100</f>
        <v>-5.915257169731774</v>
      </c>
      <c r="BV9" s="36">
        <v>772193</v>
      </c>
      <c r="BW9" s="20">
        <f>(BX9/BV9)*100-100</f>
        <v>9.530389423369542</v>
      </c>
      <c r="BX9" s="19">
        <v>845786</v>
      </c>
      <c r="BY9" s="20">
        <f>(BX9/BS9)*100-100</f>
        <v>3.0513852099685437</v>
      </c>
      <c r="BZ9" s="20">
        <f>(CA9/BX9)*100-100</f>
        <v>-5.558734715400831</v>
      </c>
      <c r="CA9" s="36">
        <v>798771</v>
      </c>
      <c r="CB9" s="20">
        <f>(CC9/CA9)*100-100</f>
        <v>7.053085302295642</v>
      </c>
      <c r="CC9" s="19">
        <v>855109</v>
      </c>
      <c r="CD9" s="20">
        <f>(CC9/BX9)*100-100</f>
        <v>1.1022882856892835</v>
      </c>
      <c r="CE9" s="20">
        <f>(CF9/CC9)*100-100</f>
        <v>1.7443390257850098</v>
      </c>
      <c r="CF9" s="36">
        <v>870025</v>
      </c>
      <c r="CG9" s="20">
        <f>(CH9/CF9)*100-100</f>
        <v>5.615240941352255</v>
      </c>
      <c r="CH9" s="19">
        <v>918879</v>
      </c>
      <c r="CI9" s="20">
        <f>(CH9/CC9)*100-100</f>
        <v>7.457528806269124</v>
      </c>
      <c r="CJ9" s="20">
        <f>(CK9/CH9)*100-100</f>
        <v>1.9648941808442686</v>
      </c>
      <c r="CK9" s="36">
        <v>936934</v>
      </c>
      <c r="CL9" s="20">
        <f>(CM9/CK9)*100-100</f>
        <v>7.114908840964262</v>
      </c>
      <c r="CM9" s="19">
        <v>1003596</v>
      </c>
      <c r="CN9" s="20">
        <f>(CM9/CH9)*100-100</f>
        <v>9.21960345159701</v>
      </c>
      <c r="CO9" s="20">
        <f>(CP9/CM9)*100-100</f>
        <v>2.678866795005149</v>
      </c>
      <c r="CP9" s="36">
        <v>1030481</v>
      </c>
      <c r="CQ9" s="20">
        <f>(CR9/CP9)*100-100</f>
        <v>0.859695617871651</v>
      </c>
      <c r="CR9" s="19">
        <v>1039340</v>
      </c>
      <c r="CS9" s="20">
        <f>(CR9/CM9)*100-100</f>
        <v>3.5615925133220827</v>
      </c>
    </row>
    <row r="10" spans="1:97" s="21" customFormat="1" ht="21" customHeight="1">
      <c r="A10" s="18" t="s">
        <v>25</v>
      </c>
      <c r="B10" s="43" t="s">
        <v>21</v>
      </c>
      <c r="C10" s="43" t="s">
        <v>21</v>
      </c>
      <c r="D10" s="43" t="s">
        <v>21</v>
      </c>
      <c r="E10" s="43" t="s">
        <v>21</v>
      </c>
      <c r="F10" s="43" t="s">
        <v>21</v>
      </c>
      <c r="G10" s="43" t="s">
        <v>21</v>
      </c>
      <c r="H10" s="43" t="s">
        <v>21</v>
      </c>
      <c r="I10" s="43" t="s">
        <v>21</v>
      </c>
      <c r="J10" s="43" t="s">
        <v>21</v>
      </c>
      <c r="K10" s="43" t="s">
        <v>21</v>
      </c>
      <c r="L10" s="43" t="s">
        <v>21</v>
      </c>
      <c r="M10" s="43" t="s">
        <v>21</v>
      </c>
      <c r="N10" s="43" t="s">
        <v>21</v>
      </c>
      <c r="O10" s="43" t="s">
        <v>21</v>
      </c>
      <c r="P10" s="43" t="s">
        <v>21</v>
      </c>
      <c r="Q10" s="43" t="s">
        <v>21</v>
      </c>
      <c r="R10" s="43" t="s">
        <v>21</v>
      </c>
      <c r="S10" s="43" t="s">
        <v>21</v>
      </c>
      <c r="T10" s="43" t="s">
        <v>21</v>
      </c>
      <c r="U10" s="43" t="s">
        <v>21</v>
      </c>
      <c r="V10" s="43" t="s">
        <v>21</v>
      </c>
      <c r="W10" s="43" t="s">
        <v>21</v>
      </c>
      <c r="X10" s="43" t="s">
        <v>21</v>
      </c>
      <c r="Y10" s="43" t="s">
        <v>21</v>
      </c>
      <c r="Z10" s="43" t="s">
        <v>21</v>
      </c>
      <c r="AA10" s="43" t="s">
        <v>21</v>
      </c>
      <c r="AB10" s="43" t="s">
        <v>21</v>
      </c>
      <c r="AC10" s="43" t="s">
        <v>21</v>
      </c>
      <c r="AD10" s="43" t="s">
        <v>21</v>
      </c>
      <c r="AE10" s="43" t="s">
        <v>21</v>
      </c>
      <c r="AF10" s="43" t="s">
        <v>21</v>
      </c>
      <c r="AG10" s="43" t="s">
        <v>21</v>
      </c>
      <c r="AH10" s="43" t="s">
        <v>21</v>
      </c>
      <c r="AI10" s="43" t="s">
        <v>21</v>
      </c>
      <c r="AJ10" s="43" t="s">
        <v>21</v>
      </c>
      <c r="AK10" s="43" t="s">
        <v>21</v>
      </c>
      <c r="AL10" s="43" t="s">
        <v>21</v>
      </c>
      <c r="AM10" s="43" t="s">
        <v>21</v>
      </c>
      <c r="AN10" s="43" t="s">
        <v>21</v>
      </c>
      <c r="AO10" s="43" t="s">
        <v>21</v>
      </c>
      <c r="AP10" s="43" t="s">
        <v>21</v>
      </c>
      <c r="AQ10" s="43" t="s">
        <v>21</v>
      </c>
      <c r="AR10" s="43" t="s">
        <v>21</v>
      </c>
      <c r="AS10" s="43" t="s">
        <v>21</v>
      </c>
      <c r="AT10" s="43" t="s">
        <v>21</v>
      </c>
      <c r="AU10" s="43" t="s">
        <v>21</v>
      </c>
      <c r="AV10" s="43" t="s">
        <v>21</v>
      </c>
      <c r="AW10" s="43" t="s">
        <v>21</v>
      </c>
      <c r="AX10" s="43" t="s">
        <v>21</v>
      </c>
      <c r="AY10" s="19">
        <v>-2333</v>
      </c>
      <c r="AZ10" s="43" t="s">
        <v>21</v>
      </c>
      <c r="BA10" s="20">
        <f>(BB10/AY10)*100-100</f>
        <v>1.928846978139731</v>
      </c>
      <c r="BB10" s="36">
        <v>-2378</v>
      </c>
      <c r="BC10" s="20">
        <f>(BD10/BB10)*100-100</f>
        <v>9.545836837678706</v>
      </c>
      <c r="BD10" s="19">
        <v>-2605</v>
      </c>
      <c r="BE10" s="20">
        <f>(BD10/AY10)*100-100</f>
        <v>11.658808401200176</v>
      </c>
      <c r="BF10" s="20">
        <f>(BG10/BD10)*100-100</f>
        <v>3.186180422264883</v>
      </c>
      <c r="BG10" s="36">
        <v>-2688</v>
      </c>
      <c r="BH10" s="20">
        <f>(BI10/BG10)*100-100</f>
        <v>16.331845238095227</v>
      </c>
      <c r="BI10" s="19">
        <v>-3127</v>
      </c>
      <c r="BJ10" s="20">
        <f>(BI10/BD10)*100-100</f>
        <v>20.038387715930895</v>
      </c>
      <c r="BK10" s="20">
        <f>(BL10/BI10)*100-100</f>
        <v>3.54972817396866</v>
      </c>
      <c r="BL10" s="36">
        <v>-3238</v>
      </c>
      <c r="BM10" s="20">
        <f>(BN10/BL10)*100-100</f>
        <v>258.6164298949969</v>
      </c>
      <c r="BN10" s="19">
        <v>-11612</v>
      </c>
      <c r="BO10" s="20">
        <f>(BN10/BI10)*100-100</f>
        <v>271.34633834346016</v>
      </c>
      <c r="BP10" s="20">
        <f>(BQ10/BN10)*100-100</f>
        <v>2.6782638649672776</v>
      </c>
      <c r="BQ10" s="36">
        <v>-11923</v>
      </c>
      <c r="BR10" s="20">
        <f>(BS10/BQ10)*100-100</f>
        <v>21.806592300595497</v>
      </c>
      <c r="BS10" s="19">
        <v>-14523</v>
      </c>
      <c r="BT10" s="20">
        <f>(BS10/BN10)*100-100</f>
        <v>25.06889424733035</v>
      </c>
      <c r="BU10" s="20">
        <f>(BV10/BS10)*100-100</f>
        <v>-1.969290091578884</v>
      </c>
      <c r="BV10" s="36">
        <v>-14237</v>
      </c>
      <c r="BW10" s="20">
        <f>(BX10/BV10)*100-100</f>
        <v>-60.66587061881014</v>
      </c>
      <c r="BX10" s="19">
        <v>-5600</v>
      </c>
      <c r="BY10" s="20">
        <f>(BX10/BS10)*100-100</f>
        <v>-61.44047373132273</v>
      </c>
      <c r="BZ10" s="20">
        <f>(CA10/BX10)*100-100</f>
        <v>-2.107142857142847</v>
      </c>
      <c r="CA10" s="36">
        <v>-5482</v>
      </c>
      <c r="CB10" s="20">
        <f>(CC10/CA10)*100-100</f>
        <v>2.2072236410069337</v>
      </c>
      <c r="CC10" s="19">
        <v>-5603</v>
      </c>
      <c r="CD10" s="20">
        <f>(CC10/BX10)*100-100</f>
        <v>0.0535714285714306</v>
      </c>
      <c r="CE10" s="20">
        <f>(CF10/CC10)*100-100</f>
        <v>-0.7674460110655019</v>
      </c>
      <c r="CF10" s="36">
        <v>-5560</v>
      </c>
      <c r="CG10" s="20">
        <f>(CH10/CF10)*100-100</f>
        <v>-4.2086330935251794</v>
      </c>
      <c r="CH10" s="19">
        <v>-5326</v>
      </c>
      <c r="CI10" s="20">
        <f>(CH10/CC10)*100-100</f>
        <v>-4.943780117794034</v>
      </c>
      <c r="CJ10" s="20">
        <f>(CK10/CH10)*100-100</f>
        <v>3.7176117161096442</v>
      </c>
      <c r="CK10" s="36">
        <v>-5524</v>
      </c>
      <c r="CL10" s="20">
        <f>(CM10/CK10)*100-100</f>
        <v>91.98044895003622</v>
      </c>
      <c r="CM10" s="19">
        <v>-10605</v>
      </c>
      <c r="CN10" s="20">
        <f>(CM10/CH10)*100-100</f>
        <v>99.11753661284266</v>
      </c>
      <c r="CO10" s="20">
        <f>(CP10/CM10)*100-100</f>
        <v>2.09335219236209</v>
      </c>
      <c r="CP10" s="36">
        <v>-10827</v>
      </c>
      <c r="CQ10" s="20">
        <f>(CR10/CP10)*100-100</f>
        <v>-36.33508820541239</v>
      </c>
      <c r="CR10" s="19">
        <v>-6893</v>
      </c>
      <c r="CS10" s="20">
        <f>(CR10/CM10)*100-100</f>
        <v>-35.00235737859501</v>
      </c>
    </row>
    <row r="11" spans="1:97" s="21" customFormat="1" ht="21" customHeight="1">
      <c r="A11" s="18" t="s">
        <v>3</v>
      </c>
      <c r="B11" s="36">
        <v>-1056410.386139454</v>
      </c>
      <c r="C11" s="39">
        <f>(D11/B11)*100-100</f>
        <v>1.172082243547706</v>
      </c>
      <c r="D11" s="36">
        <v>-1068792.3846943884</v>
      </c>
      <c r="E11" s="39">
        <f>(F11/D11)*100-100</f>
        <v>12.370513571338009</v>
      </c>
      <c r="F11" s="36">
        <v>-1201007.4916924348</v>
      </c>
      <c r="G11" s="20">
        <f>(F11/B11)*100-100</f>
        <v>13.687588407891013</v>
      </c>
      <c r="H11" s="39">
        <f>(I11/F11)*100-100</f>
        <v>1.1185233488683224</v>
      </c>
      <c r="I11" s="36">
        <v>-1214441.0409086724</v>
      </c>
      <c r="J11" s="39">
        <f>(K11/I11)*100-100</f>
        <v>13.578813653832185</v>
      </c>
      <c r="K11" s="36">
        <v>-1379347.7267893208</v>
      </c>
      <c r="L11" s="20">
        <f>(K11/F11)*100-100</f>
        <v>14.849219203917926</v>
      </c>
      <c r="M11" s="39">
        <f>(N11/K11)*100-100</f>
        <v>0.1979756587147392</v>
      </c>
      <c r="N11" s="36">
        <v>-1382078.4995373988</v>
      </c>
      <c r="O11" s="39">
        <f>(P11/N11)*100-100</f>
        <v>21.308488599635993</v>
      </c>
      <c r="P11" s="36">
        <v>-1676578.5390493455</v>
      </c>
      <c r="Q11" s="20">
        <f>(P11/K11)*100-100</f>
        <v>21.548649879018015</v>
      </c>
      <c r="R11" s="39">
        <f>(S11/P11)*100-100</f>
        <v>5.85617727325787</v>
      </c>
      <c r="S11" s="36">
        <v>-1774761.950421472</v>
      </c>
      <c r="T11" s="39">
        <f>(U11/S11)*100-100</f>
        <v>9.174574143287956</v>
      </c>
      <c r="U11" s="36">
        <v>-1937588.8014297534</v>
      </c>
      <c r="V11" s="20">
        <f>(U11/P11)*100-100</f>
        <v>15.568030742443241</v>
      </c>
      <c r="W11" s="39">
        <f>(X11/U11)*100-100</f>
        <v>2.9304265964580196</v>
      </c>
      <c r="X11" s="36">
        <v>-1994368.418996843</v>
      </c>
      <c r="Y11" s="39">
        <f>(Z11/X11)*100-100</f>
        <v>7.277337496578312</v>
      </c>
      <c r="Z11" s="36">
        <v>-2139505.3397724163</v>
      </c>
      <c r="AA11" s="20">
        <f>(Z11/U11)*100-100</f>
        <v>10.421021126550073</v>
      </c>
      <c r="AB11" s="39">
        <f>(AC11/Z11)*100-100</f>
        <v>3.1873748463952865</v>
      </c>
      <c r="AC11" s="36">
        <v>-2207699.3948096065</v>
      </c>
      <c r="AD11" s="39">
        <f>(AE11/AC11)*100-100</f>
        <v>3.7236796569630712</v>
      </c>
      <c r="AE11" s="36">
        <v>-2289907.0480610286</v>
      </c>
      <c r="AF11" s="20">
        <f>(AE11/Z11)*100-100</f>
        <v>7.029742132104744</v>
      </c>
      <c r="AG11" s="39">
        <f>(AH11/AE11)*100-100</f>
        <v>5.941535713416442</v>
      </c>
      <c r="AH11" s="36">
        <v>-2425962.693125615</v>
      </c>
      <c r="AI11" s="39">
        <f>(AJ11/AH11)*100-100</f>
        <v>4.667872968791698</v>
      </c>
      <c r="AJ11" s="36">
        <v>-2539203.5499109966</v>
      </c>
      <c r="AK11" s="20">
        <f>(AJ11/AE11)*100-100</f>
        <v>10.886752021705817</v>
      </c>
      <c r="AL11" s="39">
        <f>(AM11/AJ11)*100-100</f>
        <v>4.989227909640718</v>
      </c>
      <c r="AM11" s="36">
        <v>-2665890.202105744</v>
      </c>
      <c r="AN11" s="39">
        <f>(AO11/AM11)*100-100</f>
        <v>11.09163307994983</v>
      </c>
      <c r="AO11" s="36">
        <v>-2961580.961637646</v>
      </c>
      <c r="AP11" s="20">
        <f>(AO11/AJ11)*100-100</f>
        <v>16.634247842850343</v>
      </c>
      <c r="AQ11" s="39">
        <f>(AR11/AO11)*100-100</f>
        <v>-2.197595754887317</v>
      </c>
      <c r="AR11" s="36">
        <v>-2896497.3841471463</v>
      </c>
      <c r="AS11" s="39">
        <f>(AT11/AR11)*100-100</f>
        <v>1.8568691945464622</v>
      </c>
      <c r="AT11" s="36">
        <v>-2950281.551794219</v>
      </c>
      <c r="AU11" s="20">
        <f>(AT11/AO11)*100-100</f>
        <v>-0.38153303893400903</v>
      </c>
      <c r="AV11" s="39">
        <f>(AW11/AT11)*100-100</f>
        <v>8.59383339497613</v>
      </c>
      <c r="AW11" s="36">
        <v>-3203823.8330381303</v>
      </c>
      <c r="AX11" s="39">
        <f>(AY11/AW11)*100-100</f>
        <v>2.8867119973374997</v>
      </c>
      <c r="AY11" s="19">
        <v>-3296309</v>
      </c>
      <c r="AZ11" s="20">
        <f>(AY11/AT11)*100-100</f>
        <v>11.728624611957585</v>
      </c>
      <c r="BA11" s="20">
        <f>(BB11/AY11)*100-100</f>
        <v>4.056961892832248</v>
      </c>
      <c r="BB11" s="36">
        <v>-3430039</v>
      </c>
      <c r="BC11" s="20">
        <f>(BD11/BB11)*100-100</f>
        <v>8.382032973969118</v>
      </c>
      <c r="BD11" s="19">
        <v>-3717546</v>
      </c>
      <c r="BE11" s="20">
        <f>(BD11/AY11)*100-100</f>
        <v>12.779050750399918</v>
      </c>
      <c r="BF11" s="20">
        <f>(BG11/BD11)*100-100</f>
        <v>2.497749859719292</v>
      </c>
      <c r="BG11" s="36">
        <v>-3810401</v>
      </c>
      <c r="BH11" s="20">
        <f>(BI11/BG11)*100-100</f>
        <v>8.359172695997088</v>
      </c>
      <c r="BI11" s="19">
        <v>-4128919</v>
      </c>
      <c r="BJ11" s="20">
        <f>(BI11/BD11)*100-100</f>
        <v>11.065713780004344</v>
      </c>
      <c r="BK11" s="20">
        <f>(BL11/BI11)*100-100</f>
        <v>3.401931595170552</v>
      </c>
      <c r="BL11" s="36">
        <v>-4269382</v>
      </c>
      <c r="BM11" s="20">
        <f>(BN11/BL11)*100-100</f>
        <v>6.603086816780504</v>
      </c>
      <c r="BN11" s="19">
        <v>-4551293</v>
      </c>
      <c r="BO11" s="20">
        <f>(BN11/BI11)*100-100</f>
        <v>10.229650908627661</v>
      </c>
      <c r="BP11" s="20">
        <f>(BQ11/BN11)*100-100</f>
        <v>0.0859535960440212</v>
      </c>
      <c r="BQ11" s="36">
        <v>-4555205</v>
      </c>
      <c r="BR11" s="20">
        <f>(BS11/BQ11)*100-100</f>
        <v>7.89569294905499</v>
      </c>
      <c r="BS11" s="19">
        <v>-4914870</v>
      </c>
      <c r="BT11" s="20">
        <f>(BS11/BN11)*100-100</f>
        <v>7.988433177121323</v>
      </c>
      <c r="BU11" s="20">
        <f>(BV11/BS11)*100-100</f>
        <v>-5.4873475798952995</v>
      </c>
      <c r="BV11" s="36">
        <v>-4645174</v>
      </c>
      <c r="BW11" s="20">
        <f>(BX11/BV11)*100-100</f>
        <v>9.172831846557301</v>
      </c>
      <c r="BX11" s="19">
        <v>-5071268</v>
      </c>
      <c r="BY11" s="20">
        <f>(BX11/BS11)*100-100</f>
        <v>3.1821391003220754</v>
      </c>
      <c r="BZ11" s="20">
        <f>(CA11/BX11)*100-100</f>
        <v>-4.181636624213112</v>
      </c>
      <c r="CA11" s="36">
        <v>-4859206</v>
      </c>
      <c r="CB11" s="20">
        <f>(CC11/CA11)*100-100</f>
        <v>5.413209483195416</v>
      </c>
      <c r="CC11" s="19">
        <v>-5122245</v>
      </c>
      <c r="CD11" s="20">
        <f>(CC11/BX11)*100-100</f>
        <v>1.0052121086876014</v>
      </c>
      <c r="CE11" s="20">
        <f>(CF11/CC11)*100-100</f>
        <v>1.4616247368097248</v>
      </c>
      <c r="CF11" s="36">
        <v>-5197113</v>
      </c>
      <c r="CG11" s="20">
        <f>(CH11/CF11)*100-100</f>
        <v>2.912655545492271</v>
      </c>
      <c r="CH11" s="19">
        <v>-5348487</v>
      </c>
      <c r="CI11" s="20">
        <f>(CH11/CC11)*100-100</f>
        <v>4.416852376253004</v>
      </c>
      <c r="CJ11" s="20">
        <f>(CK11/CH11)*100-100</f>
        <v>2.093246183453374</v>
      </c>
      <c r="CK11" s="36">
        <v>-5460444</v>
      </c>
      <c r="CL11" s="20">
        <f>(CM11/CK11)*100-100</f>
        <v>9.860297074743357</v>
      </c>
      <c r="CM11" s="19">
        <v>-5998860</v>
      </c>
      <c r="CN11" s="20">
        <f>(CM11/CH11)*100-100</f>
        <v>12.159943550390977</v>
      </c>
      <c r="CO11" s="20">
        <f>(CP11/CM11)*100-100</f>
        <v>1.9379682139606587</v>
      </c>
      <c r="CP11" s="36">
        <v>-6115116</v>
      </c>
      <c r="CQ11" s="20">
        <f>(CR11/CP11)*100-100</f>
        <v>4.415141102801655</v>
      </c>
      <c r="CR11" s="19">
        <v>-6385107</v>
      </c>
      <c r="CS11" s="20">
        <f>(CR11/CM11)*100-100</f>
        <v>6.438673347936103</v>
      </c>
    </row>
    <row r="12" spans="1:97" s="21" customFormat="1" ht="3.75" customHeight="1">
      <c r="A12" s="18"/>
      <c r="B12" s="19"/>
      <c r="C12" s="19"/>
      <c r="D12" s="19"/>
      <c r="E12" s="19"/>
      <c r="F12" s="19"/>
      <c r="G12" s="22"/>
      <c r="H12" s="19"/>
      <c r="I12" s="19"/>
      <c r="J12" s="19"/>
      <c r="K12" s="19"/>
      <c r="L12" s="22"/>
      <c r="M12" s="19"/>
      <c r="N12" s="19"/>
      <c r="O12" s="19"/>
      <c r="P12" s="19"/>
      <c r="Q12" s="22"/>
      <c r="R12" s="19"/>
      <c r="S12" s="19"/>
      <c r="T12" s="19"/>
      <c r="U12" s="19"/>
      <c r="V12" s="22"/>
      <c r="W12" s="19"/>
      <c r="X12" s="19"/>
      <c r="Y12" s="19"/>
      <c r="Z12" s="19"/>
      <c r="AA12" s="22"/>
      <c r="AB12" s="19"/>
      <c r="AC12" s="19"/>
      <c r="AD12" s="19"/>
      <c r="AE12" s="19"/>
      <c r="AF12" s="22"/>
      <c r="AG12" s="19"/>
      <c r="AH12" s="19"/>
      <c r="AI12" s="19"/>
      <c r="AJ12" s="19"/>
      <c r="AK12" s="22"/>
      <c r="AL12" s="19"/>
      <c r="AM12" s="19"/>
      <c r="AN12" s="19"/>
      <c r="AO12" s="19"/>
      <c r="AP12" s="22"/>
      <c r="AQ12" s="19"/>
      <c r="AR12" s="19"/>
      <c r="AS12" s="19"/>
      <c r="AT12" s="19"/>
      <c r="AU12" s="22"/>
      <c r="AV12" s="19"/>
      <c r="AW12" s="19"/>
      <c r="AX12" s="19"/>
      <c r="AY12" s="19"/>
      <c r="AZ12" s="22"/>
      <c r="BA12" s="22"/>
      <c r="BB12" s="36"/>
      <c r="BC12" s="22"/>
      <c r="BD12" s="19"/>
      <c r="BE12" s="22"/>
      <c r="BF12" s="22"/>
      <c r="BG12" s="36"/>
      <c r="BH12" s="22"/>
      <c r="BI12" s="19"/>
      <c r="BJ12" s="22"/>
      <c r="BK12" s="22"/>
      <c r="BL12" s="36"/>
      <c r="BM12" s="22"/>
      <c r="BN12" s="19"/>
      <c r="BO12" s="22"/>
      <c r="BP12" s="22"/>
      <c r="BQ12" s="36"/>
      <c r="BR12" s="22"/>
      <c r="BS12" s="19"/>
      <c r="BT12" s="22"/>
      <c r="BU12" s="22"/>
      <c r="BV12" s="36"/>
      <c r="BW12" s="22"/>
      <c r="BX12" s="19"/>
      <c r="BY12" s="22"/>
      <c r="BZ12" s="22"/>
      <c r="CA12" s="36"/>
      <c r="CB12" s="22"/>
      <c r="CC12" s="19"/>
      <c r="CD12" s="22"/>
      <c r="CE12" s="22"/>
      <c r="CF12" s="36"/>
      <c r="CG12" s="22"/>
      <c r="CH12" s="19"/>
      <c r="CI12" s="22"/>
      <c r="CJ12" s="22"/>
      <c r="CK12" s="36"/>
      <c r="CL12" s="22"/>
      <c r="CM12" s="19"/>
      <c r="CN12" s="22"/>
      <c r="CO12" s="22"/>
      <c r="CP12" s="36"/>
      <c r="CQ12" s="22"/>
      <c r="CR12" s="19"/>
      <c r="CS12" s="22"/>
    </row>
    <row r="13" spans="1:97" s="13" customFormat="1" ht="15" customHeight="1">
      <c r="A13" s="23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37"/>
      <c r="BC13" s="24"/>
      <c r="BD13" s="24"/>
      <c r="BE13" s="24"/>
      <c r="BF13" s="24"/>
      <c r="BG13" s="37"/>
      <c r="BH13" s="24"/>
      <c r="BI13" s="24"/>
      <c r="BJ13" s="24"/>
      <c r="BK13" s="24"/>
      <c r="BL13" s="37"/>
      <c r="BM13" s="24"/>
      <c r="BN13" s="24"/>
      <c r="BO13" s="24"/>
      <c r="BP13" s="24"/>
      <c r="BQ13" s="37"/>
      <c r="BR13" s="24"/>
      <c r="BS13" s="24"/>
      <c r="BT13" s="24"/>
      <c r="BU13" s="24"/>
      <c r="BV13" s="37"/>
      <c r="BW13" s="24"/>
      <c r="BX13" s="24"/>
      <c r="BY13" s="24"/>
      <c r="BZ13" s="24"/>
      <c r="CA13" s="37"/>
      <c r="CB13" s="24"/>
      <c r="CC13" s="24"/>
      <c r="CD13" s="24"/>
      <c r="CE13" s="24"/>
      <c r="CF13" s="37"/>
      <c r="CG13" s="24"/>
      <c r="CH13" s="24"/>
      <c r="CI13" s="24"/>
      <c r="CJ13" s="24"/>
      <c r="CK13" s="37"/>
      <c r="CL13" s="24"/>
      <c r="CM13" s="24"/>
      <c r="CN13" s="24"/>
      <c r="CO13" s="24"/>
      <c r="CP13" s="37"/>
      <c r="CQ13" s="24"/>
      <c r="CR13" s="24"/>
      <c r="CS13" s="47"/>
    </row>
    <row r="14" spans="1:97" s="17" customFormat="1" ht="15" customHeight="1">
      <c r="A14" s="14" t="s">
        <v>22</v>
      </c>
      <c r="B14" s="35">
        <f>B15+B19+B22+B23</f>
        <v>1199092.070940209</v>
      </c>
      <c r="C14" s="38">
        <f>(D14/B14)*100-100</f>
        <v>1.389896404458213</v>
      </c>
      <c r="D14" s="35">
        <f>D15+D19+D22+D23</f>
        <v>1215758.2085203505</v>
      </c>
      <c r="E14" s="38">
        <f>(F14/D14)*100-100</f>
        <v>8.225094316433385</v>
      </c>
      <c r="F14" s="35">
        <f>F15+F19+F22+F23</f>
        <v>1315755.4678309304</v>
      </c>
      <c r="G14" s="16">
        <f aca="true" t="shared" si="0" ref="G14:G23">(F14/B14)*100-100</f>
        <v>9.72931101105901</v>
      </c>
      <c r="H14" s="38">
        <f>(I14/F14)*100-100</f>
        <v>3.053461856836279</v>
      </c>
      <c r="I14" s="35">
        <f>I15+I19+I22+I23</f>
        <v>1355931.5591703856</v>
      </c>
      <c r="J14" s="38">
        <f>(K14/I14)*100-100</f>
        <v>9.79811223431291</v>
      </c>
      <c r="K14" s="35">
        <f>K15+K19+K22+K23</f>
        <v>1488787.255158369</v>
      </c>
      <c r="L14" s="16">
        <f aca="true" t="shared" si="1" ref="L14:L23">(K14/F14)*100-100</f>
        <v>13.150755710913955</v>
      </c>
      <c r="M14" s="38">
        <f>(N14/K14)*100-100</f>
        <v>1.1408289987707008</v>
      </c>
      <c r="N14" s="35">
        <f>N15+N19+N22+N23</f>
        <v>1505771.7718952182</v>
      </c>
      <c r="O14" s="38">
        <f>(P14/N14)*100-100</f>
        <v>14.0910215272674</v>
      </c>
      <c r="P14" s="35">
        <f>P15+P19+P22+P23</f>
        <v>1717950.396424489</v>
      </c>
      <c r="Q14" s="16">
        <f aca="true" t="shared" si="2" ref="Q14:Q23">(P14/K14)*100-100</f>
        <v>15.392604985844201</v>
      </c>
      <c r="R14" s="38">
        <f>(S14/P14)*100-100</f>
        <v>5.759964636859976</v>
      </c>
      <c r="S14" s="35">
        <f>S15+S19+S22+S23</f>
        <v>1816903.7317373352</v>
      </c>
      <c r="T14" s="38">
        <f>(U14/S14)*100-100</f>
        <v>7.75206075946295</v>
      </c>
      <c r="U14" s="35">
        <f>U15+U19+U22+U23</f>
        <v>1957751.2129625634</v>
      </c>
      <c r="V14" s="16">
        <f aca="true" t="shared" si="3" ref="V14:V23">(U14/P14)*100-100</f>
        <v>13.958541354695896</v>
      </c>
      <c r="W14" s="38">
        <f>(X14/U14)*100-100</f>
        <v>3.2021320621624625</v>
      </c>
      <c r="X14" s="35">
        <f>X15+X19+X22+X23</f>
        <v>2020440.992250212</v>
      </c>
      <c r="Y14" s="38">
        <f>(Z14/X14)*100-100</f>
        <v>7.431224754785035</v>
      </c>
      <c r="Z14" s="35">
        <f>Z15+Z19+Z22+Z23</f>
        <v>2170584.503422134</v>
      </c>
      <c r="AA14" s="16">
        <f aca="true" t="shared" si="4" ref="AA14:AA23">(Z14/U14)*100-100</f>
        <v>10.871314447431814</v>
      </c>
      <c r="AB14" s="38">
        <f>(AC14/Z14)*100-100</f>
        <v>3.9619887089949515</v>
      </c>
      <c r="AC14" s="35">
        <f>AC15+AC19+AC22+AC23</f>
        <v>2256582.8163669133</v>
      </c>
      <c r="AD14" s="38">
        <f>(AE14/AC14)*100-100</f>
        <v>6.774274119097228</v>
      </c>
      <c r="AE14" s="35">
        <f>AE15+AE19+AE22+AE23</f>
        <v>2409449.9220720525</v>
      </c>
      <c r="AF14" s="16">
        <f aca="true" t="shared" si="5" ref="AF14:AF23">(AE14/Z14)*100-100</f>
        <v>11.004658803807189</v>
      </c>
      <c r="AG14" s="38">
        <f>(AH14/AE14)*100-100</f>
        <v>6.069870607331666</v>
      </c>
      <c r="AH14" s="35">
        <f>AH15+AH19+AH22+AH23</f>
        <v>2555700.41469028</v>
      </c>
      <c r="AI14" s="38">
        <f>(AJ14/AH14)*100-100</f>
        <v>6.439038089211422</v>
      </c>
      <c r="AJ14" s="35">
        <f>AJ15+AJ19+AJ22+AJ23</f>
        <v>2720262.9378383216</v>
      </c>
      <c r="AK14" s="16">
        <f aca="true" t="shared" si="6" ref="AK14:AK23">(AJ14/AE14)*100-100</f>
        <v>12.899749976915032</v>
      </c>
      <c r="AL14" s="38">
        <f>(AM14/AJ14)*100-100</f>
        <v>5.094195448119791</v>
      </c>
      <c r="AM14" s="35">
        <f>AM15+AM19+AM22+AM23</f>
        <v>2858838.448594571</v>
      </c>
      <c r="AN14" s="38">
        <f>(AO14/AM14)*100-100</f>
        <v>8.778552722176045</v>
      </c>
      <c r="AO14" s="35">
        <f>AO15+AO19+AO22+AO23</f>
        <v>3109803.0890462855</v>
      </c>
      <c r="AP14" s="16">
        <f aca="true" t="shared" si="7" ref="AP14:AP23">(AO14/AJ14)*100-100</f>
        <v>14.319944803479729</v>
      </c>
      <c r="AQ14" s="38">
        <f>(AR14/AO14)*100-100</f>
        <v>-0.12581200299138118</v>
      </c>
      <c r="AR14" s="35">
        <f>AR15+AR19+AR22+AR23</f>
        <v>3105890.5834908686</v>
      </c>
      <c r="AS14" s="38">
        <f>(AT14/AR14)*100-100</f>
        <v>7.313482745945436</v>
      </c>
      <c r="AT14" s="35">
        <f>AT15+AT19+AT22+AT23</f>
        <v>3333039.355422417</v>
      </c>
      <c r="AU14" s="16">
        <f aca="true" t="shared" si="8" ref="AU14:AU23">(AT14/AO14)*100-100</f>
        <v>7.178469503822953</v>
      </c>
      <c r="AV14" s="38">
        <f aca="true" t="shared" si="9" ref="AV14:AV21">(AW14/AT14)*100-100</f>
        <v>7.528225818220548</v>
      </c>
      <c r="AW14" s="35">
        <f>AW15+AW19+AW22+AW23</f>
        <v>3583958.084708779</v>
      </c>
      <c r="AX14" s="38">
        <f aca="true" t="shared" si="10" ref="AX14:AX21">(AY14/AW14)*100-100</f>
        <v>8.423338335882107</v>
      </c>
      <c r="AY14" s="15">
        <f>AY15+AY19+AY22+AY23</f>
        <v>3885847</v>
      </c>
      <c r="AZ14" s="16">
        <f aca="true" t="shared" si="11" ref="AZ14:AZ23">(AY14/AT14)*100-100</f>
        <v>16.585692085460593</v>
      </c>
      <c r="BA14" s="16">
        <f aca="true" t="shared" si="12" ref="BA14:BA23">(BB14/AY14)*100-100</f>
        <v>3.9744230794470212</v>
      </c>
      <c r="BB14" s="35">
        <f>BB15+BB19+BB22+BB23</f>
        <v>4040287</v>
      </c>
      <c r="BC14" s="16">
        <f>(BD14/BB14)*100-100</f>
        <v>8.3185922188201</v>
      </c>
      <c r="BD14" s="15">
        <f>BD15+BD19+BD22+BD23</f>
        <v>4376382</v>
      </c>
      <c r="BE14" s="16">
        <f aca="true" t="shared" si="13" ref="BE14:BE23">(BD14/AY14)*100-100</f>
        <v>12.623631347297007</v>
      </c>
      <c r="BF14" s="16">
        <f aca="true" t="shared" si="14" ref="BF14:BF23">(BG14/BD14)*100-100</f>
        <v>1.9211759850945356</v>
      </c>
      <c r="BG14" s="35">
        <f>BG15+BG19+BG22+BG23</f>
        <v>4460460</v>
      </c>
      <c r="BH14" s="16">
        <f>(BI14/BG14)*100-100</f>
        <v>7.943126942064268</v>
      </c>
      <c r="BI14" s="15">
        <f>BI15+BI19+BI22+BI23</f>
        <v>4814760</v>
      </c>
      <c r="BJ14" s="16">
        <f aca="true" t="shared" si="15" ref="BJ14:BJ23">(BI14/BD14)*100-100</f>
        <v>10.016904374435313</v>
      </c>
      <c r="BK14" s="16">
        <f>(BL14/BI14)*100-100</f>
        <v>3.00482267028886</v>
      </c>
      <c r="BL14" s="35">
        <f>BL15+BL19+BL22+BL23</f>
        <v>4959435</v>
      </c>
      <c r="BM14" s="16">
        <f>(BN14/BL14)*100-100</f>
        <v>7.504564532048505</v>
      </c>
      <c r="BN14" s="15">
        <f>BN15+BN19+BN22+BN23</f>
        <v>5331619</v>
      </c>
      <c r="BO14" s="16">
        <f>(BN14/BI14)*100-100</f>
        <v>10.734886058702827</v>
      </c>
      <c r="BP14" s="16">
        <f>(BQ14/BN14)*100-100</f>
        <v>0.5039557402732697</v>
      </c>
      <c r="BQ14" s="35">
        <f>BQ15+BQ19+BQ22+BQ23</f>
        <v>5358488</v>
      </c>
      <c r="BR14" s="16">
        <f>(BS14/BQ14)*100-100</f>
        <v>7.846709743494813</v>
      </c>
      <c r="BS14" s="15">
        <f>BS15+BS19+BS22+BS23</f>
        <v>5778953</v>
      </c>
      <c r="BT14" s="16">
        <f>(BS14/BN14)*100-100</f>
        <v>8.390209427942992</v>
      </c>
      <c r="BU14" s="16">
        <f>(BV14/BS14)*100-100</f>
        <v>-3.545763393472839</v>
      </c>
      <c r="BV14" s="35">
        <f>BV15+BV19+BV22+BV23</f>
        <v>5574045</v>
      </c>
      <c r="BW14" s="16">
        <f>(BX14/BV14)*100-100</f>
        <v>7.566175012939439</v>
      </c>
      <c r="BX14" s="15">
        <f>BX15+BX19+BX22+BX23</f>
        <v>5995787</v>
      </c>
      <c r="BY14" s="16">
        <f>(BX14/BS14)*100-100</f>
        <v>3.7521329555717102</v>
      </c>
      <c r="BZ14" s="16">
        <f>(CA14/BX14)*100-100</f>
        <v>-3.275916906321058</v>
      </c>
      <c r="CA14" s="35">
        <f>CA15+CA19+CA22+CA23</f>
        <v>5799370</v>
      </c>
      <c r="CB14" s="16">
        <f>(CC14/CA14)*100-100</f>
        <v>8.103604357024992</v>
      </c>
      <c r="CC14" s="15">
        <f>CC15+CC19+CC22+CC23</f>
        <v>6269328</v>
      </c>
      <c r="CD14" s="16">
        <f>(CC14/BX14)*100-100</f>
        <v>4.562220105550779</v>
      </c>
      <c r="CE14" s="16">
        <f>(CF14/CC14)*100-100</f>
        <v>1.322869053908164</v>
      </c>
      <c r="CF14" s="35">
        <f>CF15+CF19+CF22+CF23</f>
        <v>6352263</v>
      </c>
      <c r="CG14" s="16">
        <f>(CH14/CF14)*100-100</f>
        <v>3.6713845128893468</v>
      </c>
      <c r="CH14" s="15">
        <f>CH15+CH19+CH22+CH23</f>
        <v>6585479</v>
      </c>
      <c r="CI14" s="16">
        <f aca="true" t="shared" si="16" ref="CI14:CI23">(CH14/CC14)*100-100</f>
        <v>5.042821176368491</v>
      </c>
      <c r="CJ14" s="16">
        <f>(CK14/CH14)*100-100</f>
        <v>1.783666761369986</v>
      </c>
      <c r="CK14" s="35">
        <f>CK15+CK19+CK22+CK23</f>
        <v>6702942</v>
      </c>
      <c r="CL14" s="16">
        <f>(CM14/CK14)*100-100</f>
        <v>4.493534331641229</v>
      </c>
      <c r="CM14" s="15">
        <f>CM15+CM19+CM22+CM23</f>
        <v>7004141</v>
      </c>
      <c r="CN14" s="16">
        <f aca="true" t="shared" si="17" ref="CN14:CN23">(CM14/CH14)*100-100</f>
        <v>6.357350771295444</v>
      </c>
      <c r="CO14" s="16">
        <f>(CP14/CM14)*100-100</f>
        <v>1.2207778227194552</v>
      </c>
      <c r="CP14" s="35">
        <f>CP15+CP19+CP22+CP23</f>
        <v>7089646</v>
      </c>
      <c r="CQ14" s="16">
        <f>(CR14/CP14)*100-100</f>
        <v>4.22425886990689</v>
      </c>
      <c r="CR14" s="15">
        <f>CR15+CR19+CR22+CR23</f>
        <v>7389131</v>
      </c>
      <c r="CS14" s="16">
        <f aca="true" t="shared" si="18" ref="CS14:CS23">(CR14/CM14)*100-100</f>
        <v>5.496605508084443</v>
      </c>
    </row>
    <row r="15" spans="1:97" s="21" customFormat="1" ht="21" customHeight="1">
      <c r="A15" s="18" t="s">
        <v>17</v>
      </c>
      <c r="B15" s="36">
        <f>B16+B17+B18</f>
        <v>999569.6983174424</v>
      </c>
      <c r="C15" s="39">
        <f aca="true" t="shared" si="19" ref="C15:C23">(D15/B15)*100-100</f>
        <v>1.1866046946970528</v>
      </c>
      <c r="D15" s="36">
        <f>D16+D17+D18</f>
        <v>1011430.6392844464</v>
      </c>
      <c r="E15" s="39">
        <f aca="true" t="shared" si="20" ref="E15:E23">(F15/D15)*100-100</f>
        <v>8.560201498339765</v>
      </c>
      <c r="F15" s="36">
        <f>F16+F17+F18</f>
        <v>1098011.140023141</v>
      </c>
      <c r="G15" s="20">
        <f t="shared" si="0"/>
        <v>9.848381945891632</v>
      </c>
      <c r="H15" s="39">
        <f aca="true" t="shared" si="21" ref="H15:H23">(I15/F15)*100-100</f>
        <v>1.8977427416499495</v>
      </c>
      <c r="I15" s="36">
        <f>I16+I17+I18</f>
        <v>1118848.566735438</v>
      </c>
      <c r="J15" s="39">
        <f aca="true" t="shared" si="22" ref="J15:J23">(K15/I15)*100-100</f>
        <v>8.72425244289279</v>
      </c>
      <c r="K15" s="36">
        <f>K16+K17+K18</f>
        <v>1216459.7401511255</v>
      </c>
      <c r="L15" s="20">
        <f t="shared" si="1"/>
        <v>10.787559052040962</v>
      </c>
      <c r="M15" s="39">
        <f aca="true" t="shared" si="23" ref="M15:M23">(N15/K15)*100-100</f>
        <v>-0.026542449135902757</v>
      </c>
      <c r="N15" s="36">
        <f>N16+N17+N18</f>
        <v>1216136.8619433371</v>
      </c>
      <c r="O15" s="39">
        <f aca="true" t="shared" si="24" ref="O15:O23">(P15/N15)*100-100</f>
        <v>14.312959169890505</v>
      </c>
      <c r="P15" s="36">
        <f>P16+P17+P18</f>
        <v>1390202.0344432746</v>
      </c>
      <c r="Q15" s="20">
        <f t="shared" si="2"/>
        <v>14.282617710847092</v>
      </c>
      <c r="R15" s="39">
        <f aca="true" t="shared" si="25" ref="R15:R23">(S15/P15)*100-100</f>
        <v>3.912306078349232</v>
      </c>
      <c r="S15" s="36">
        <f>S16+S17+S18</f>
        <v>1444590.9931381333</v>
      </c>
      <c r="T15" s="39">
        <f aca="true" t="shared" si="26" ref="T15:T23">(U15/S15)*100-100</f>
        <v>6.6214832258691985</v>
      </c>
      <c r="U15" s="36">
        <f>U16+U17+U18</f>
        <v>1540244.343431192</v>
      </c>
      <c r="V15" s="20">
        <f t="shared" si="3"/>
        <v>10.792841994940972</v>
      </c>
      <c r="W15" s="39">
        <f aca="true" t="shared" si="27" ref="W15:W23">(X15/U15)*100-100</f>
        <v>3.8559490884415766</v>
      </c>
      <c r="X15" s="36">
        <f>X16+X17+X18</f>
        <v>1599635.3811515</v>
      </c>
      <c r="Y15" s="39">
        <f aca="true" t="shared" si="28" ref="Y15:Y23">(Z15/X15)*100-100</f>
        <v>7.732010506498781</v>
      </c>
      <c r="Z15" s="36">
        <f>Z16+Z17+Z18</f>
        <v>1723319.3568878057</v>
      </c>
      <c r="AA15" s="20">
        <f t="shared" si="4"/>
        <v>11.886101983583913</v>
      </c>
      <c r="AB15" s="39">
        <f aca="true" t="shared" si="29" ref="AB15:AB23">(AC15/Z15)*100-100</f>
        <v>4.874537616667254</v>
      </c>
      <c r="AC15" s="36">
        <f>AC16+AC17+AC18</f>
        <v>1807323.20719461</v>
      </c>
      <c r="AD15" s="39">
        <f aca="true" t="shared" si="30" ref="AD15:AD23">(AE15/AC15)*100-100</f>
        <v>5.95496752436992</v>
      </c>
      <c r="AE15" s="36">
        <f>AE16+AE17+AE18</f>
        <v>1914948.7172434502</v>
      </c>
      <c r="AF15" s="20">
        <f t="shared" si="5"/>
        <v>11.119782273072929</v>
      </c>
      <c r="AG15" s="39">
        <f aca="true" t="shared" si="31" ref="AG15:AG23">(AH15/AE15)*100-100</f>
        <v>5.823590429684344</v>
      </c>
      <c r="AH15" s="36">
        <f>AH16+AH17+AH18</f>
        <v>2026467.487474203</v>
      </c>
      <c r="AI15" s="39">
        <f aca="true" t="shared" si="32" ref="AI15:AI23">(AJ15/AH15)*100-100</f>
        <v>5.802589589663782</v>
      </c>
      <c r="AJ15" s="36">
        <f>AJ16+AJ17+AJ18</f>
        <v>2144055.078940302</v>
      </c>
      <c r="AK15" s="20">
        <f t="shared" si="6"/>
        <v>11.964099071365638</v>
      </c>
      <c r="AL15" s="39">
        <f aca="true" t="shared" si="33" ref="AL15:AL23">(AM15/AJ15)*100-100</f>
        <v>5.402155063287111</v>
      </c>
      <c r="AM15" s="36">
        <f>AM16+AM17+AM18</f>
        <v>2259880.2589469403</v>
      </c>
      <c r="AN15" s="39">
        <f aca="true" t="shared" si="34" ref="AN15:AN23">(AO15/AM15)*100-100</f>
        <v>8.11980182830483</v>
      </c>
      <c r="AO15" s="36">
        <f>AO16+AO17+AO18</f>
        <v>2443378.057530414</v>
      </c>
      <c r="AP15" s="20">
        <f t="shared" si="7"/>
        <v>13.960601177188607</v>
      </c>
      <c r="AQ15" s="39">
        <f aca="true" t="shared" si="35" ref="AQ15:AQ23">(AR15/AO15)*100-100</f>
        <v>4.094037300379384</v>
      </c>
      <c r="AR15" s="36">
        <f>AR16+AR17+AR18</f>
        <v>2543410.8665949944</v>
      </c>
      <c r="AS15" s="39">
        <f aca="true" t="shared" si="36" ref="AS15:AS23">(AT15/AR15)*100-100</f>
        <v>6.94287496212371</v>
      </c>
      <c r="AT15" s="36">
        <f>AT16+AT17+AT18</f>
        <v>2719996.702835752</v>
      </c>
      <c r="AU15" s="20">
        <f t="shared" si="8"/>
        <v>11.32115615317116</v>
      </c>
      <c r="AV15" s="39">
        <f t="shared" si="9"/>
        <v>5.673445266809836</v>
      </c>
      <c r="AW15" s="36">
        <f>AW16+AW17+AW18</f>
        <v>2874314.227030171</v>
      </c>
      <c r="AX15" s="39">
        <f t="shared" si="10"/>
        <v>7.125830956257474</v>
      </c>
      <c r="AY15" s="19">
        <v>3079133</v>
      </c>
      <c r="AZ15" s="20">
        <f t="shared" si="11"/>
        <v>13.203556342175986</v>
      </c>
      <c r="BA15" s="20">
        <f t="shared" si="12"/>
        <v>4.191082359872084</v>
      </c>
      <c r="BB15" s="36">
        <v>3208182</v>
      </c>
      <c r="BC15" s="20">
        <f aca="true" t="shared" si="37" ref="BC15:BC23">(BD15/BB15)*100-100</f>
        <v>7.688778255098995</v>
      </c>
      <c r="BD15" s="19">
        <v>3454852</v>
      </c>
      <c r="BE15" s="20">
        <f t="shared" si="13"/>
        <v>12.20210364411021</v>
      </c>
      <c r="BF15" s="20">
        <f t="shared" si="14"/>
        <v>3.2103545969552414</v>
      </c>
      <c r="BG15" s="36">
        <v>3565765</v>
      </c>
      <c r="BH15" s="20">
        <f aca="true" t="shared" si="38" ref="BH15:BH23">(BI15/BG15)*100-100</f>
        <v>7.9435689115799875</v>
      </c>
      <c r="BI15" s="19">
        <v>3849014</v>
      </c>
      <c r="BJ15" s="20">
        <f t="shared" si="15"/>
        <v>11.408940238250437</v>
      </c>
      <c r="BK15" s="20">
        <f aca="true" t="shared" si="39" ref="BK15:BK23">(BL15/BI15)*100-100</f>
        <v>3.016512800421097</v>
      </c>
      <c r="BL15" s="36">
        <v>3965120</v>
      </c>
      <c r="BM15" s="20">
        <f aca="true" t="shared" si="40" ref="BM15:BM23">(BN15/BL15)*100-100</f>
        <v>8.387564562989255</v>
      </c>
      <c r="BN15" s="19">
        <v>4297697</v>
      </c>
      <c r="BO15" s="20">
        <f aca="true" t="shared" si="41" ref="BO15:BO23">(BN15/BI15)*100-100</f>
        <v>11.657089322096525</v>
      </c>
      <c r="BP15" s="20">
        <f aca="true" t="shared" si="42" ref="BP15:BP23">(BQ15/BN15)*100-100</f>
        <v>1.913466677618274</v>
      </c>
      <c r="BQ15" s="36">
        <v>4379932</v>
      </c>
      <c r="BR15" s="20">
        <f aca="true" t="shared" si="43" ref="BR15:BR23">(BS15/BQ15)*100-100</f>
        <v>8.341362377315448</v>
      </c>
      <c r="BS15" s="19">
        <v>4745278</v>
      </c>
      <c r="BT15" s="20">
        <f aca="true" t="shared" si="44" ref="BT15:BT23">(BS15/BN15)*100-100</f>
        <v>10.414438244483023</v>
      </c>
      <c r="BU15" s="20">
        <f aca="true" t="shared" si="45" ref="BU15:BU23">(BV15/BS15)*100-100</f>
        <v>-2.8013111139115523</v>
      </c>
      <c r="BV15" s="36">
        <v>4612348</v>
      </c>
      <c r="BW15" s="20">
        <f aca="true" t="shared" si="46" ref="BW15:BW23">(BX15/BV15)*100-100</f>
        <v>8.859283818133406</v>
      </c>
      <c r="BX15" s="19">
        <v>5020969</v>
      </c>
      <c r="BY15" s="20">
        <f aca="true" t="shared" si="47" ref="BY15:BY23">(BX15/BS15)*100-100</f>
        <v>5.809796602011502</v>
      </c>
      <c r="BZ15" s="20">
        <f aca="true" t="shared" si="48" ref="BZ15:BZ23">(CA15/BX15)*100-100</f>
        <v>-2.881157003757636</v>
      </c>
      <c r="CA15" s="36">
        <v>4876307</v>
      </c>
      <c r="CB15" s="20">
        <f aca="true" t="shared" si="49" ref="CB15:CB23">(CC15/CA15)*100-100</f>
        <v>8.807361800641345</v>
      </c>
      <c r="CC15" s="19">
        <v>5305781</v>
      </c>
      <c r="CD15" s="20">
        <f aca="true" t="shared" si="50" ref="CD15:CD23">(CC15/BX15)*100-100</f>
        <v>5.672450875518237</v>
      </c>
      <c r="CE15" s="20">
        <f aca="true" t="shared" si="51" ref="CE15:CE23">(CF15/CC15)*100-100</f>
        <v>1.340160854735629</v>
      </c>
      <c r="CF15" s="36">
        <v>5376887</v>
      </c>
      <c r="CG15" s="20">
        <f aca="true" t="shared" si="52" ref="CG15:CG23">(CH15/CF15)*100-100</f>
        <v>3.6848458968916447</v>
      </c>
      <c r="CH15" s="19">
        <v>5575017</v>
      </c>
      <c r="CI15" s="20">
        <f t="shared" si="16"/>
        <v>5.0743896138947235</v>
      </c>
      <c r="CJ15" s="20">
        <f aca="true" t="shared" si="53" ref="CJ15:CJ23">(CK15/CH15)*100-100</f>
        <v>1.989841465954271</v>
      </c>
      <c r="CK15" s="36">
        <v>5685951</v>
      </c>
      <c r="CL15" s="20">
        <f aca="true" t="shared" si="54" ref="CL15:CL23">(CM15/CK15)*100-100</f>
        <v>4.103623123027262</v>
      </c>
      <c r="CM15" s="19">
        <v>5919281</v>
      </c>
      <c r="CN15" s="20">
        <f t="shared" si="17"/>
        <v>6.175120183490023</v>
      </c>
      <c r="CO15" s="20">
        <f aca="true" t="shared" si="55" ref="CO15:CO23">(CP15/CM15)*100-100</f>
        <v>1.869906159210899</v>
      </c>
      <c r="CP15" s="36">
        <v>6029966</v>
      </c>
      <c r="CQ15" s="20">
        <f aca="true" t="shared" si="56" ref="CQ15:CQ23">(CR15/CP15)*100-100</f>
        <v>4.315546721158967</v>
      </c>
      <c r="CR15" s="19">
        <v>6290192</v>
      </c>
      <c r="CS15" s="20">
        <f t="shared" si="18"/>
        <v>6.26614955431242</v>
      </c>
    </row>
    <row r="16" spans="1:97" s="21" customFormat="1" ht="21" customHeight="1">
      <c r="A16" s="18" t="s">
        <v>15</v>
      </c>
      <c r="B16" s="36">
        <v>754332.711508246</v>
      </c>
      <c r="C16" s="39">
        <f t="shared" si="19"/>
        <v>0.7583852319230857</v>
      </c>
      <c r="D16" s="36">
        <v>760053.4593918895</v>
      </c>
      <c r="E16" s="39">
        <f t="shared" si="20"/>
        <v>8.236577866289423</v>
      </c>
      <c r="F16" s="36">
        <v>822655.8544001289</v>
      </c>
      <c r="G16" s="20">
        <f t="shared" si="0"/>
        <v>9.057428088366294</v>
      </c>
      <c r="H16" s="39">
        <f t="shared" si="21"/>
        <v>1.1749155905570206</v>
      </c>
      <c r="I16" s="36">
        <v>832321.3662901062</v>
      </c>
      <c r="J16" s="39">
        <f t="shared" si="22"/>
        <v>7.604402461138136</v>
      </c>
      <c r="K16" s="36">
        <v>895614.4327528495</v>
      </c>
      <c r="L16" s="20">
        <f t="shared" si="1"/>
        <v>8.868663361779781</v>
      </c>
      <c r="M16" s="39">
        <f t="shared" si="23"/>
        <v>-0.4478954718582884</v>
      </c>
      <c r="N16" s="36">
        <v>891603.0162632401</v>
      </c>
      <c r="O16" s="39">
        <f t="shared" si="24"/>
        <v>16.086436387246337</v>
      </c>
      <c r="P16" s="36">
        <v>1035030.1683011958</v>
      </c>
      <c r="Q16" s="20">
        <f t="shared" si="2"/>
        <v>15.566490495226176</v>
      </c>
      <c r="R16" s="39">
        <f t="shared" si="25"/>
        <v>3.9572480813743596</v>
      </c>
      <c r="S16" s="36">
        <v>1075988.8797779407</v>
      </c>
      <c r="T16" s="39">
        <f t="shared" si="26"/>
        <v>6.633236621506583</v>
      </c>
      <c r="U16" s="36">
        <v>1147361.7681947094</v>
      </c>
      <c r="V16" s="20">
        <f t="shared" si="3"/>
        <v>10.852978331818534</v>
      </c>
      <c r="W16" s="39">
        <f t="shared" si="27"/>
        <v>4.483711550155434</v>
      </c>
      <c r="X16" s="36">
        <v>1198806.1603173232</v>
      </c>
      <c r="Y16" s="39">
        <f t="shared" si="28"/>
        <v>6.524893275523297</v>
      </c>
      <c r="Z16" s="36">
        <v>1277026.9828584273</v>
      </c>
      <c r="AA16" s="20">
        <f t="shared" si="4"/>
        <v>11.30116221910869</v>
      </c>
      <c r="AB16" s="39">
        <f t="shared" si="29"/>
        <v>5.365618916093709</v>
      </c>
      <c r="AC16" s="36">
        <v>1345547.3842142997</v>
      </c>
      <c r="AD16" s="39">
        <f t="shared" si="30"/>
        <v>4.915389530151273</v>
      </c>
      <c r="AE16" s="36">
        <v>1411686.2794611938</v>
      </c>
      <c r="AF16" s="20">
        <f t="shared" si="5"/>
        <v>10.544749516674457</v>
      </c>
      <c r="AG16" s="39">
        <f t="shared" si="31"/>
        <v>6.700835382441724</v>
      </c>
      <c r="AH16" s="36">
        <v>1506281.0531644046</v>
      </c>
      <c r="AI16" s="39">
        <f t="shared" si="32"/>
        <v>5.26802420007084</v>
      </c>
      <c r="AJ16" s="36">
        <v>1585632.3035661874</v>
      </c>
      <c r="AK16" s="20">
        <f t="shared" si="6"/>
        <v>12.321861212066509</v>
      </c>
      <c r="AL16" s="39">
        <f t="shared" si="33"/>
        <v>6.527958744400038</v>
      </c>
      <c r="AM16" s="36">
        <v>1689141.7261808682</v>
      </c>
      <c r="AN16" s="39">
        <f t="shared" si="34"/>
        <v>7.142813603161159</v>
      </c>
      <c r="AO16" s="36">
        <v>1809793.9711751866</v>
      </c>
      <c r="AP16" s="20">
        <f t="shared" si="7"/>
        <v>14.137052272764961</v>
      </c>
      <c r="AQ16" s="39">
        <f t="shared" si="35"/>
        <v>4.375246014000595</v>
      </c>
      <c r="AR16" s="36">
        <v>1888976.9097606519</v>
      </c>
      <c r="AS16" s="39">
        <f t="shared" si="36"/>
        <v>6.500140061374466</v>
      </c>
      <c r="AT16" s="36">
        <v>2011763.0546221174</v>
      </c>
      <c r="AU16" s="20">
        <f t="shared" si="8"/>
        <v>11.159783194314784</v>
      </c>
      <c r="AV16" s="39">
        <f t="shared" si="9"/>
        <v>6.238135692332321</v>
      </c>
      <c r="AW16" s="36">
        <v>2137259.5637776544</v>
      </c>
      <c r="AX16" s="39">
        <f t="shared" si="10"/>
        <v>6.619478448948172</v>
      </c>
      <c r="AY16" s="19">
        <v>2278735</v>
      </c>
      <c r="AZ16" s="20">
        <f t="shared" si="11"/>
        <v>13.270546189050563</v>
      </c>
      <c r="BA16" s="20">
        <f t="shared" si="12"/>
        <v>5.0106747822805175</v>
      </c>
      <c r="BB16" s="36">
        <v>2392915</v>
      </c>
      <c r="BC16" s="20">
        <f t="shared" si="37"/>
        <v>7.543268356794954</v>
      </c>
      <c r="BD16" s="19">
        <v>2573419</v>
      </c>
      <c r="BE16" s="20">
        <f t="shared" si="13"/>
        <v>12.931911784389143</v>
      </c>
      <c r="BF16" s="20">
        <f t="shared" si="14"/>
        <v>3.4871896103976923</v>
      </c>
      <c r="BG16" s="36">
        <v>2663159</v>
      </c>
      <c r="BH16" s="20">
        <f t="shared" si="38"/>
        <v>8.28977916827347</v>
      </c>
      <c r="BI16" s="19">
        <v>2883929</v>
      </c>
      <c r="BJ16" s="20">
        <f t="shared" si="15"/>
        <v>12.066049096552092</v>
      </c>
      <c r="BK16" s="20">
        <f t="shared" si="39"/>
        <v>3.5746025647649446</v>
      </c>
      <c r="BL16" s="36">
        <v>2987018</v>
      </c>
      <c r="BM16" s="20">
        <f t="shared" si="40"/>
        <v>7.592823344218232</v>
      </c>
      <c r="BN16" s="19">
        <v>3213817</v>
      </c>
      <c r="BO16" s="20">
        <f t="shared" si="41"/>
        <v>11.438839166983655</v>
      </c>
      <c r="BP16" s="20">
        <f t="shared" si="42"/>
        <v>2.2758918756108386</v>
      </c>
      <c r="BQ16" s="36">
        <v>3286960</v>
      </c>
      <c r="BR16" s="20">
        <f t="shared" si="43"/>
        <v>8.165356438776257</v>
      </c>
      <c r="BS16" s="19">
        <v>3555352</v>
      </c>
      <c r="BT16" s="20">
        <f t="shared" si="44"/>
        <v>10.627082998191867</v>
      </c>
      <c r="BU16" s="20">
        <f t="shared" si="45"/>
        <v>-3.198136218298501</v>
      </c>
      <c r="BV16" s="36">
        <v>3441647</v>
      </c>
      <c r="BW16" s="20">
        <f t="shared" si="46"/>
        <v>8.89757142437908</v>
      </c>
      <c r="BX16" s="19">
        <v>3747870</v>
      </c>
      <c r="BY16" s="20">
        <f t="shared" si="47"/>
        <v>5.414878751808544</v>
      </c>
      <c r="BZ16" s="20">
        <f t="shared" si="48"/>
        <v>-3.769340985679875</v>
      </c>
      <c r="CA16" s="36">
        <v>3606600</v>
      </c>
      <c r="CB16" s="20">
        <f t="shared" si="49"/>
        <v>9.222203737592196</v>
      </c>
      <c r="CC16" s="19">
        <v>3939208</v>
      </c>
      <c r="CD16" s="20">
        <f t="shared" si="50"/>
        <v>5.105246446648366</v>
      </c>
      <c r="CE16" s="20">
        <f t="shared" si="51"/>
        <v>2.0894555453786694</v>
      </c>
      <c r="CF16" s="36">
        <v>4021516</v>
      </c>
      <c r="CG16" s="20">
        <f t="shared" si="52"/>
        <v>3.3478916905962848</v>
      </c>
      <c r="CH16" s="19">
        <v>4156152</v>
      </c>
      <c r="CI16" s="20">
        <f t="shared" si="16"/>
        <v>5.5072999445573885</v>
      </c>
      <c r="CJ16" s="20">
        <f t="shared" si="53"/>
        <v>2.3335768277964917</v>
      </c>
      <c r="CK16" s="36">
        <v>4253139</v>
      </c>
      <c r="CL16" s="20">
        <f t="shared" si="54"/>
        <v>4.006664254330744</v>
      </c>
      <c r="CM16" s="19">
        <v>4423548</v>
      </c>
      <c r="CN16" s="20">
        <f t="shared" si="17"/>
        <v>6.433739670733885</v>
      </c>
      <c r="CO16" s="20">
        <f t="shared" si="55"/>
        <v>2.6235275394321604</v>
      </c>
      <c r="CP16" s="36">
        <v>4539601</v>
      </c>
      <c r="CQ16" s="20">
        <f t="shared" si="56"/>
        <v>3.6551009659219034</v>
      </c>
      <c r="CR16" s="19">
        <v>4705528</v>
      </c>
      <c r="CS16" s="20">
        <f t="shared" si="18"/>
        <v>6.37452108578907</v>
      </c>
    </row>
    <row r="17" spans="1:97" s="21" customFormat="1" ht="21" customHeight="1">
      <c r="A17" s="25" t="s">
        <v>23</v>
      </c>
      <c r="B17" s="36">
        <v>20193.23661486126</v>
      </c>
      <c r="C17" s="39">
        <f t="shared" si="19"/>
        <v>1.2539921697820375</v>
      </c>
      <c r="D17" s="36">
        <v>20446.45822083718</v>
      </c>
      <c r="E17" s="39">
        <f t="shared" si="20"/>
        <v>1.9483353922393292</v>
      </c>
      <c r="F17" s="36">
        <v>20844.82380281318</v>
      </c>
      <c r="G17" s="20">
        <f t="shared" si="0"/>
        <v>3.2267595352811327</v>
      </c>
      <c r="H17" s="39">
        <f t="shared" si="21"/>
        <v>6.999205292268201</v>
      </c>
      <c r="I17" s="36">
        <v>22303.79581358366</v>
      </c>
      <c r="J17" s="39">
        <f t="shared" si="22"/>
        <v>16.220482638338908</v>
      </c>
      <c r="K17" s="36">
        <v>25921.579141216556</v>
      </c>
      <c r="L17" s="20">
        <f t="shared" si="1"/>
        <v>24.35499280986116</v>
      </c>
      <c r="M17" s="39">
        <f t="shared" si="23"/>
        <v>-3.935345040805302</v>
      </c>
      <c r="N17" s="36">
        <v>24901.47556198427</v>
      </c>
      <c r="O17" s="39">
        <f t="shared" si="24"/>
        <v>10.15511373187799</v>
      </c>
      <c r="P17" s="36">
        <v>27430.248726219572</v>
      </c>
      <c r="Q17" s="20">
        <f t="shared" si="2"/>
        <v>5.820129926437076</v>
      </c>
      <c r="R17" s="39">
        <f t="shared" si="25"/>
        <v>2.649848997999115</v>
      </c>
      <c r="S17" s="36">
        <v>28157.108897239967</v>
      </c>
      <c r="T17" s="39">
        <f t="shared" si="26"/>
        <v>11.279986593172197</v>
      </c>
      <c r="U17" s="36">
        <v>31333.22700587353</v>
      </c>
      <c r="V17" s="20">
        <f t="shared" si="3"/>
        <v>14.228738202884927</v>
      </c>
      <c r="W17" s="39">
        <f t="shared" si="27"/>
        <v>2.1577326183893177</v>
      </c>
      <c r="X17" s="36">
        <v>32009.314265373232</v>
      </c>
      <c r="Y17" s="39">
        <f t="shared" si="28"/>
        <v>13.30742715820034</v>
      </c>
      <c r="Z17" s="36">
        <v>36268.93044507721</v>
      </c>
      <c r="AA17" s="20">
        <f t="shared" si="4"/>
        <v>15.752298473050558</v>
      </c>
      <c r="AB17" s="39">
        <f t="shared" si="29"/>
        <v>2.4355249360560833</v>
      </c>
      <c r="AC17" s="36">
        <v>37152.2692901079</v>
      </c>
      <c r="AD17" s="39">
        <f t="shared" si="30"/>
        <v>19.856119923351216</v>
      </c>
      <c r="AE17" s="36">
        <v>44529.26843459811</v>
      </c>
      <c r="AF17" s="20">
        <f t="shared" si="5"/>
        <v>22.775245611473707</v>
      </c>
      <c r="AG17" s="39">
        <f t="shared" si="31"/>
        <v>-3.9132215367336727</v>
      </c>
      <c r="AH17" s="36">
        <v>42786.73951206547</v>
      </c>
      <c r="AI17" s="39">
        <f t="shared" si="32"/>
        <v>0.7875441018529727</v>
      </c>
      <c r="AJ17" s="36">
        <v>43123.703955467936</v>
      </c>
      <c r="AK17" s="20">
        <f t="shared" si="6"/>
        <v>-3.156495780285681</v>
      </c>
      <c r="AL17" s="39">
        <f t="shared" si="33"/>
        <v>4.122291938122885</v>
      </c>
      <c r="AM17" s="36">
        <v>44901.38892704417</v>
      </c>
      <c r="AN17" s="39">
        <f t="shared" si="34"/>
        <v>6.268571820860714</v>
      </c>
      <c r="AO17" s="36">
        <v>47716.06474049993</v>
      </c>
      <c r="AP17" s="20">
        <f t="shared" si="7"/>
        <v>10.649272589790385</v>
      </c>
      <c r="AQ17" s="39">
        <f t="shared" si="35"/>
        <v>7.534304793982642</v>
      </c>
      <c r="AR17" s="36">
        <v>51311.13849374329</v>
      </c>
      <c r="AS17" s="39">
        <f t="shared" si="36"/>
        <v>3.8178808477412645</v>
      </c>
      <c r="AT17" s="36">
        <v>53270.13662305391</v>
      </c>
      <c r="AU17" s="20">
        <f t="shared" si="8"/>
        <v>11.63983642146384</v>
      </c>
      <c r="AV17" s="39">
        <f t="shared" si="9"/>
        <v>5.898412662601189</v>
      </c>
      <c r="AW17" s="36">
        <v>56412.229107013074</v>
      </c>
      <c r="AX17" s="39">
        <f t="shared" si="10"/>
        <v>8.898373583969715</v>
      </c>
      <c r="AY17" s="19">
        <v>61432</v>
      </c>
      <c r="AZ17" s="20">
        <f t="shared" si="11"/>
        <v>15.321649040813327</v>
      </c>
      <c r="BA17" s="20">
        <f t="shared" si="12"/>
        <v>-2.3114988930850444</v>
      </c>
      <c r="BB17" s="36">
        <v>60012</v>
      </c>
      <c r="BC17" s="20">
        <f t="shared" si="37"/>
        <v>7.303539292141579</v>
      </c>
      <c r="BD17" s="19">
        <v>64395</v>
      </c>
      <c r="BE17" s="20">
        <f t="shared" si="13"/>
        <v>4.823219169162655</v>
      </c>
      <c r="BF17" s="20">
        <f t="shared" si="14"/>
        <v>3.9894401739265533</v>
      </c>
      <c r="BG17" s="36">
        <v>66964</v>
      </c>
      <c r="BH17" s="20">
        <f t="shared" si="38"/>
        <v>8.871931186906394</v>
      </c>
      <c r="BI17" s="19">
        <v>72905</v>
      </c>
      <c r="BJ17" s="20">
        <f t="shared" si="15"/>
        <v>13.215311747806496</v>
      </c>
      <c r="BK17" s="20">
        <f t="shared" si="39"/>
        <v>-0.6254715040120686</v>
      </c>
      <c r="BL17" s="36">
        <v>72449</v>
      </c>
      <c r="BM17" s="20">
        <f t="shared" si="40"/>
        <v>5.736449088324207</v>
      </c>
      <c r="BN17" s="19">
        <v>76605</v>
      </c>
      <c r="BO17" s="20">
        <f t="shared" si="41"/>
        <v>5.07509772992249</v>
      </c>
      <c r="BP17" s="20">
        <f t="shared" si="42"/>
        <v>1.1774688336270316</v>
      </c>
      <c r="BQ17" s="36">
        <v>77507</v>
      </c>
      <c r="BR17" s="20">
        <f t="shared" si="43"/>
        <v>7.154192524546161</v>
      </c>
      <c r="BS17" s="19">
        <v>83052</v>
      </c>
      <c r="BT17" s="20">
        <f t="shared" si="44"/>
        <v>8.415899745447433</v>
      </c>
      <c r="BU17" s="20">
        <f t="shared" si="45"/>
        <v>-4.002311804652507</v>
      </c>
      <c r="BV17" s="36">
        <v>79728</v>
      </c>
      <c r="BW17" s="20">
        <f t="shared" si="46"/>
        <v>9.526138872165362</v>
      </c>
      <c r="BX17" s="19">
        <v>87323</v>
      </c>
      <c r="BY17" s="20">
        <f t="shared" si="47"/>
        <v>5.142561286904581</v>
      </c>
      <c r="BZ17" s="20">
        <f t="shared" si="48"/>
        <v>-6.749653584966168</v>
      </c>
      <c r="CA17" s="36">
        <v>81429</v>
      </c>
      <c r="CB17" s="20">
        <f t="shared" si="49"/>
        <v>9.209249775878376</v>
      </c>
      <c r="CC17" s="19">
        <v>88928</v>
      </c>
      <c r="CD17" s="20">
        <f t="shared" si="50"/>
        <v>1.8380037332661487</v>
      </c>
      <c r="CE17" s="20">
        <f t="shared" si="51"/>
        <v>-2.9608222382151865</v>
      </c>
      <c r="CF17" s="36">
        <v>86295</v>
      </c>
      <c r="CG17" s="20">
        <f t="shared" si="52"/>
        <v>5.576221102033728</v>
      </c>
      <c r="CH17" s="19">
        <v>91107</v>
      </c>
      <c r="CI17" s="20">
        <f t="shared" si="16"/>
        <v>2.450296869377482</v>
      </c>
      <c r="CJ17" s="20">
        <f t="shared" si="53"/>
        <v>3.8405391462785587</v>
      </c>
      <c r="CK17" s="36">
        <v>94606</v>
      </c>
      <c r="CL17" s="20">
        <f t="shared" si="54"/>
        <v>8.082996850094077</v>
      </c>
      <c r="CM17" s="19">
        <v>102253</v>
      </c>
      <c r="CN17" s="20">
        <f t="shared" si="17"/>
        <v>12.233966654592948</v>
      </c>
      <c r="CO17" s="20">
        <f t="shared" si="55"/>
        <v>1.3759987482029743</v>
      </c>
      <c r="CP17" s="36">
        <v>103660</v>
      </c>
      <c r="CQ17" s="20">
        <f t="shared" si="56"/>
        <v>4.235963727570919</v>
      </c>
      <c r="CR17" s="19">
        <v>108051</v>
      </c>
      <c r="CS17" s="20">
        <f t="shared" si="18"/>
        <v>5.670249283639592</v>
      </c>
    </row>
    <row r="18" spans="1:97" s="21" customFormat="1" ht="21" customHeight="1">
      <c r="A18" s="18" t="s">
        <v>27</v>
      </c>
      <c r="B18" s="36">
        <v>225043.75019433512</v>
      </c>
      <c r="C18" s="39">
        <f t="shared" si="19"/>
        <v>2.6159231137504975</v>
      </c>
      <c r="D18" s="36">
        <v>230930.7216717197</v>
      </c>
      <c r="E18" s="39">
        <f t="shared" si="20"/>
        <v>10.21074198261023</v>
      </c>
      <c r="F18" s="36">
        <v>254510.46182019875</v>
      </c>
      <c r="G18" s="20">
        <f t="shared" si="0"/>
        <v>13.093770255969275</v>
      </c>
      <c r="H18" s="39">
        <f t="shared" si="21"/>
        <v>3.8163235971066456</v>
      </c>
      <c r="I18" s="36">
        <v>264223.4046317481</v>
      </c>
      <c r="J18" s="39">
        <f t="shared" si="22"/>
        <v>11.619078055594173</v>
      </c>
      <c r="K18" s="36">
        <v>294923.7282570593</v>
      </c>
      <c r="L18" s="20">
        <f t="shared" si="1"/>
        <v>15.878823270302675</v>
      </c>
      <c r="M18" s="39">
        <f t="shared" si="23"/>
        <v>1.5965625719167207</v>
      </c>
      <c r="N18" s="36">
        <v>299632.3701181129</v>
      </c>
      <c r="O18" s="39">
        <f t="shared" si="24"/>
        <v>9.381245186114455</v>
      </c>
      <c r="P18" s="36">
        <v>327741.617415859</v>
      </c>
      <c r="Q18" s="20">
        <f t="shared" si="2"/>
        <v>11.127585207452427</v>
      </c>
      <c r="R18" s="39">
        <f t="shared" si="25"/>
        <v>3.8760372110371577</v>
      </c>
      <c r="S18" s="36">
        <v>340445.0044629527</v>
      </c>
      <c r="T18" s="39">
        <f t="shared" si="26"/>
        <v>6.199046392514447</v>
      </c>
      <c r="U18" s="36">
        <v>361549.34823060903</v>
      </c>
      <c r="V18" s="20">
        <f t="shared" si="3"/>
        <v>10.31536094845491</v>
      </c>
      <c r="W18" s="39">
        <f t="shared" si="27"/>
        <v>2.010944943968525</v>
      </c>
      <c r="X18" s="36">
        <v>368819.9065688036</v>
      </c>
      <c r="Y18" s="39">
        <f t="shared" si="28"/>
        <v>11.171722643395611</v>
      </c>
      <c r="Z18" s="36">
        <v>410023.44358430116</v>
      </c>
      <c r="AA18" s="20">
        <f t="shared" si="4"/>
        <v>13.407324779015667</v>
      </c>
      <c r="AB18" s="39">
        <f t="shared" si="29"/>
        <v>3.5607988602484255</v>
      </c>
      <c r="AC18" s="36">
        <v>424623.5536902023</v>
      </c>
      <c r="AD18" s="39">
        <f t="shared" si="30"/>
        <v>8.032907115261395</v>
      </c>
      <c r="AE18" s="36">
        <v>458733.16934765835</v>
      </c>
      <c r="AF18" s="20">
        <f t="shared" si="5"/>
        <v>11.879741640514865</v>
      </c>
      <c r="AG18" s="39">
        <f t="shared" si="31"/>
        <v>4.069146662452923</v>
      </c>
      <c r="AH18" s="36">
        <v>477399.6947977331</v>
      </c>
      <c r="AI18" s="39">
        <f t="shared" si="32"/>
        <v>7.938709855474642</v>
      </c>
      <c r="AJ18" s="36">
        <v>515299.0714186466</v>
      </c>
      <c r="AK18" s="20">
        <f t="shared" si="6"/>
        <v>12.33089426505343</v>
      </c>
      <c r="AL18" s="39">
        <f t="shared" si="33"/>
        <v>2.0450400563248365</v>
      </c>
      <c r="AM18" s="36">
        <v>525837.1438390278</v>
      </c>
      <c r="AN18" s="39">
        <f t="shared" si="34"/>
        <v>11.416249019121466</v>
      </c>
      <c r="AO18" s="36">
        <v>585868.0216147272</v>
      </c>
      <c r="AP18" s="20">
        <f t="shared" si="7"/>
        <v>13.694755940817132</v>
      </c>
      <c r="AQ18" s="39">
        <f t="shared" si="35"/>
        <v>2.945167868748939</v>
      </c>
      <c r="AR18" s="36">
        <v>603122.8183405993</v>
      </c>
      <c r="AS18" s="39">
        <f t="shared" si="36"/>
        <v>8.595379195337614</v>
      </c>
      <c r="AT18" s="36">
        <v>654963.511590581</v>
      </c>
      <c r="AU18" s="20">
        <f t="shared" si="8"/>
        <v>11.793695410344782</v>
      </c>
      <c r="AV18" s="39">
        <f t="shared" si="9"/>
        <v>3.9206646019961653</v>
      </c>
      <c r="AW18" s="36">
        <v>680642.4341455039</v>
      </c>
      <c r="AX18" s="39">
        <f t="shared" si="10"/>
        <v>8.568899458600015</v>
      </c>
      <c r="AY18" s="19">
        <v>738966</v>
      </c>
      <c r="AZ18" s="20">
        <f t="shared" si="11"/>
        <v>12.825521868450139</v>
      </c>
      <c r="BA18" s="20">
        <f t="shared" si="12"/>
        <v>2.2042962734415426</v>
      </c>
      <c r="BB18" s="36">
        <v>755255</v>
      </c>
      <c r="BC18" s="20">
        <f t="shared" si="37"/>
        <v>8.180415886025244</v>
      </c>
      <c r="BD18" s="19">
        <v>817038</v>
      </c>
      <c r="BE18" s="20">
        <f t="shared" si="13"/>
        <v>10.565032761994459</v>
      </c>
      <c r="BF18" s="20">
        <f t="shared" si="14"/>
        <v>2.277005475877502</v>
      </c>
      <c r="BG18" s="36">
        <v>835642</v>
      </c>
      <c r="BH18" s="20">
        <f t="shared" si="38"/>
        <v>6.765815983399577</v>
      </c>
      <c r="BI18" s="19">
        <v>892180</v>
      </c>
      <c r="BJ18" s="20">
        <f t="shared" si="15"/>
        <v>9.196879459706892</v>
      </c>
      <c r="BK18" s="20">
        <f t="shared" si="39"/>
        <v>1.510121275975692</v>
      </c>
      <c r="BL18" s="36">
        <v>905653</v>
      </c>
      <c r="BM18" s="20">
        <f t="shared" si="40"/>
        <v>11.22085390320575</v>
      </c>
      <c r="BN18" s="19">
        <v>1007275</v>
      </c>
      <c r="BO18" s="20">
        <f t="shared" si="41"/>
        <v>12.900423681319921</v>
      </c>
      <c r="BP18" s="20">
        <f t="shared" si="42"/>
        <v>0.8130848080216424</v>
      </c>
      <c r="BQ18" s="36">
        <v>1015465</v>
      </c>
      <c r="BR18" s="20">
        <f t="shared" si="43"/>
        <v>9.001688881448416</v>
      </c>
      <c r="BS18" s="19">
        <v>1106874</v>
      </c>
      <c r="BT18" s="20">
        <f t="shared" si="44"/>
        <v>9.887965054230463</v>
      </c>
      <c r="BU18" s="20">
        <f t="shared" si="45"/>
        <v>-1.4365682092089997</v>
      </c>
      <c r="BV18" s="36">
        <v>1090973</v>
      </c>
      <c r="BW18" s="20">
        <f t="shared" si="46"/>
        <v>8.68976592454625</v>
      </c>
      <c r="BX18" s="19">
        <v>1185776</v>
      </c>
      <c r="BY18" s="20">
        <f t="shared" si="47"/>
        <v>7.128363300610545</v>
      </c>
      <c r="BZ18" s="20">
        <f t="shared" si="48"/>
        <v>0.21100106596860257</v>
      </c>
      <c r="CA18" s="36">
        <v>1188278</v>
      </c>
      <c r="CB18" s="20">
        <f t="shared" si="49"/>
        <v>7.520714849555404</v>
      </c>
      <c r="CC18" s="19">
        <v>1277645</v>
      </c>
      <c r="CD18" s="20">
        <f t="shared" si="50"/>
        <v>7.74758470402503</v>
      </c>
      <c r="CE18" s="20">
        <f t="shared" si="51"/>
        <v>-0.670687084440516</v>
      </c>
      <c r="CF18" s="36">
        <v>1269076</v>
      </c>
      <c r="CG18" s="20">
        <f t="shared" si="52"/>
        <v>4.623994150074552</v>
      </c>
      <c r="CH18" s="19">
        <v>1327758</v>
      </c>
      <c r="CI18" s="20">
        <f t="shared" si="16"/>
        <v>3.9222945340841875</v>
      </c>
      <c r="CJ18" s="20">
        <f t="shared" si="53"/>
        <v>0.7868903821328814</v>
      </c>
      <c r="CK18" s="36">
        <v>1338206</v>
      </c>
      <c r="CL18" s="20">
        <f t="shared" si="54"/>
        <v>4.130455251284189</v>
      </c>
      <c r="CM18" s="19">
        <v>1393480</v>
      </c>
      <c r="CN18" s="20">
        <f t="shared" si="17"/>
        <v>4.949847788527734</v>
      </c>
      <c r="CO18" s="20">
        <f t="shared" si="55"/>
        <v>-0.4861928409449803</v>
      </c>
      <c r="CP18" s="36">
        <v>1386705</v>
      </c>
      <c r="CQ18" s="20">
        <f t="shared" si="56"/>
        <v>6.483570766673523</v>
      </c>
      <c r="CR18" s="19">
        <v>1476613</v>
      </c>
      <c r="CS18" s="20">
        <f t="shared" si="18"/>
        <v>5.96585526882339</v>
      </c>
    </row>
    <row r="19" spans="1:97" s="21" customFormat="1" ht="21" customHeight="1">
      <c r="A19" s="18" t="s">
        <v>5</v>
      </c>
      <c r="B19" s="36">
        <f>B20+B21</f>
        <v>226665.8043145902</v>
      </c>
      <c r="C19" s="39">
        <f t="shared" si="19"/>
        <v>-0.6605128329777159</v>
      </c>
      <c r="D19" s="36">
        <f>D20+D21</f>
        <v>225168.6475891202</v>
      </c>
      <c r="E19" s="39">
        <f t="shared" si="20"/>
        <v>9.516601987889345</v>
      </c>
      <c r="F19" s="36">
        <f>F20+F21</f>
        <v>246597.05158168997</v>
      </c>
      <c r="G19" s="20">
        <f t="shared" si="0"/>
        <v>8.793230777518218</v>
      </c>
      <c r="H19" s="39">
        <f t="shared" si="21"/>
        <v>-6.77448366161326</v>
      </c>
      <c r="I19" s="36">
        <f>I20+I21</f>
        <v>229891.37461226835</v>
      </c>
      <c r="J19" s="39">
        <f t="shared" si="22"/>
        <v>13.001051886303074</v>
      </c>
      <c r="K19" s="36">
        <f>K20+K21</f>
        <v>259779.67150774473</v>
      </c>
      <c r="L19" s="20">
        <f t="shared" si="1"/>
        <v>5.345814088814336</v>
      </c>
      <c r="M19" s="39">
        <f t="shared" si="23"/>
        <v>-2.692671289912269</v>
      </c>
      <c r="N19" s="36">
        <f>N20+N21</f>
        <v>252784.6588760273</v>
      </c>
      <c r="O19" s="39">
        <f t="shared" si="24"/>
        <v>14.559778446069174</v>
      </c>
      <c r="P19" s="36">
        <f>P20+P21</f>
        <v>289589.54515402863</v>
      </c>
      <c r="Q19" s="20">
        <f t="shared" si="2"/>
        <v>11.475060182064794</v>
      </c>
      <c r="R19" s="39">
        <f t="shared" si="25"/>
        <v>10.322009578342744</v>
      </c>
      <c r="S19" s="36">
        <f>S20+S21</f>
        <v>319481.00574270665</v>
      </c>
      <c r="T19" s="39">
        <f t="shared" si="26"/>
        <v>9.766627024293584</v>
      </c>
      <c r="U19" s="36">
        <f>U20+U21</f>
        <v>350683.5239870588</v>
      </c>
      <c r="V19" s="20">
        <f t="shared" si="3"/>
        <v>21.096748779564933</v>
      </c>
      <c r="W19" s="39">
        <f t="shared" si="27"/>
        <v>-2.4973895869084544</v>
      </c>
      <c r="X19" s="36">
        <f>X20+X21</f>
        <v>341925.59017600236</v>
      </c>
      <c r="Y19" s="39">
        <f t="shared" si="28"/>
        <v>9.218656034807651</v>
      </c>
      <c r="Z19" s="36">
        <f>Z20+Z21</f>
        <v>373446.5342293141</v>
      </c>
      <c r="AA19" s="20">
        <f t="shared" si="4"/>
        <v>6.491040692032996</v>
      </c>
      <c r="AB19" s="39">
        <f t="shared" si="29"/>
        <v>8.474881930494504</v>
      </c>
      <c r="AC19" s="36">
        <f>AC20+AC21</f>
        <v>405095.6870787722</v>
      </c>
      <c r="AD19" s="39">
        <f t="shared" si="30"/>
        <v>5.9697820096613015</v>
      </c>
      <c r="AE19" s="36">
        <f>AE20+AE21</f>
        <v>429279.0165279145</v>
      </c>
      <c r="AF19" s="20">
        <f t="shared" si="5"/>
        <v>14.950595916982493</v>
      </c>
      <c r="AG19" s="39">
        <f t="shared" si="31"/>
        <v>15.915421915378431</v>
      </c>
      <c r="AH19" s="36">
        <f>AH20+AH21</f>
        <v>497600.58320251916</v>
      </c>
      <c r="AI19" s="39">
        <f t="shared" si="32"/>
        <v>8.347497486422654</v>
      </c>
      <c r="AJ19" s="36">
        <f>AJ20+AJ21</f>
        <v>539137.7793777739</v>
      </c>
      <c r="AK19" s="20">
        <f t="shared" si="6"/>
        <v>25.591458846140853</v>
      </c>
      <c r="AL19" s="39">
        <f t="shared" si="33"/>
        <v>14.222986796999422</v>
      </c>
      <c r="AM19" s="36">
        <f>AM20+AM21</f>
        <v>615819.2745563105</v>
      </c>
      <c r="AN19" s="39">
        <f t="shared" si="34"/>
        <v>9.174925667800153</v>
      </c>
      <c r="AO19" s="36">
        <f>AO20+AO21</f>
        <v>672320.2352448382</v>
      </c>
      <c r="AP19" s="20">
        <f t="shared" si="7"/>
        <v>24.70286093116532</v>
      </c>
      <c r="AQ19" s="39">
        <f t="shared" si="35"/>
        <v>-14.49749028684127</v>
      </c>
      <c r="AR19" s="36">
        <f>AR20+AR21</f>
        <v>574850.6744437494</v>
      </c>
      <c r="AS19" s="39">
        <f t="shared" si="36"/>
        <v>8.981794095314882</v>
      </c>
      <c r="AT19" s="36">
        <f>AT20+AT21</f>
        <v>626482.5783778158</v>
      </c>
      <c r="AU19" s="20">
        <f t="shared" si="8"/>
        <v>-6.817830918078755</v>
      </c>
      <c r="AV19" s="39">
        <f t="shared" si="9"/>
        <v>28.794554926990912</v>
      </c>
      <c r="AW19" s="36">
        <f>AW20+AW21</f>
        <v>806875.4485168449</v>
      </c>
      <c r="AX19" s="39">
        <f t="shared" si="10"/>
        <v>4.993404069638643</v>
      </c>
      <c r="AY19" s="19">
        <v>847166</v>
      </c>
      <c r="AZ19" s="20">
        <f t="shared" si="11"/>
        <v>35.22578747418825</v>
      </c>
      <c r="BA19" s="20">
        <f t="shared" si="12"/>
        <v>5.728983457787493</v>
      </c>
      <c r="BB19" s="36">
        <v>895700</v>
      </c>
      <c r="BC19" s="20">
        <f t="shared" si="37"/>
        <v>6.642960812772131</v>
      </c>
      <c r="BD19" s="19">
        <v>955201</v>
      </c>
      <c r="BE19" s="20">
        <f t="shared" si="13"/>
        <v>12.752518396630649</v>
      </c>
      <c r="BF19" s="20">
        <f t="shared" si="14"/>
        <v>-2.544909396032878</v>
      </c>
      <c r="BG19" s="36">
        <v>930892</v>
      </c>
      <c r="BH19" s="20">
        <f t="shared" si="38"/>
        <v>10.77418218225101</v>
      </c>
      <c r="BI19" s="19">
        <v>1031188</v>
      </c>
      <c r="BJ19" s="20">
        <f t="shared" si="15"/>
        <v>7.955079611516311</v>
      </c>
      <c r="BK19" s="20">
        <f t="shared" si="39"/>
        <v>5.877589731455373</v>
      </c>
      <c r="BL19" s="36">
        <v>1091797</v>
      </c>
      <c r="BM19" s="20">
        <f t="shared" si="40"/>
        <v>5.938100214600325</v>
      </c>
      <c r="BN19" s="19">
        <v>1156629</v>
      </c>
      <c r="BO19" s="20">
        <f t="shared" si="41"/>
        <v>12.16470711451258</v>
      </c>
      <c r="BP19" s="20">
        <f t="shared" si="42"/>
        <v>-5.407957089092534</v>
      </c>
      <c r="BQ19" s="36">
        <v>1094079</v>
      </c>
      <c r="BR19" s="20">
        <f t="shared" si="43"/>
        <v>8.537226288046853</v>
      </c>
      <c r="BS19" s="19">
        <v>1187483</v>
      </c>
      <c r="BT19" s="20">
        <f t="shared" si="44"/>
        <v>2.6675796646980103</v>
      </c>
      <c r="BU19" s="20">
        <f t="shared" si="45"/>
        <v>-19.158842695011217</v>
      </c>
      <c r="BV19" s="36">
        <v>959975</v>
      </c>
      <c r="BW19" s="20">
        <f t="shared" si="46"/>
        <v>8.749082007343944</v>
      </c>
      <c r="BX19" s="19">
        <v>1043964</v>
      </c>
      <c r="BY19" s="20">
        <f t="shared" si="47"/>
        <v>-12.08598354671183</v>
      </c>
      <c r="BZ19" s="20">
        <f t="shared" si="48"/>
        <v>-13.945116881425037</v>
      </c>
      <c r="CA19" s="36">
        <v>898382</v>
      </c>
      <c r="CB19" s="20">
        <f t="shared" si="49"/>
        <v>4.46447057042549</v>
      </c>
      <c r="CC19" s="19">
        <v>938490</v>
      </c>
      <c r="CD19" s="20">
        <f t="shared" si="50"/>
        <v>-10.103221950182188</v>
      </c>
      <c r="CE19" s="20">
        <f t="shared" si="51"/>
        <v>2.5869215441826725</v>
      </c>
      <c r="CF19" s="36">
        <v>962768</v>
      </c>
      <c r="CG19" s="20">
        <f t="shared" si="52"/>
        <v>0.041235271633468074</v>
      </c>
      <c r="CH19" s="19">
        <v>963165</v>
      </c>
      <c r="CI19" s="20">
        <f t="shared" si="16"/>
        <v>2.629223539941819</v>
      </c>
      <c r="CJ19" s="20">
        <f t="shared" si="53"/>
        <v>3.455898002938241</v>
      </c>
      <c r="CK19" s="36">
        <v>996451</v>
      </c>
      <c r="CL19" s="20">
        <f t="shared" si="54"/>
        <v>6.104364389217338</v>
      </c>
      <c r="CM19" s="19">
        <v>1057278</v>
      </c>
      <c r="CN19" s="20">
        <f t="shared" si="17"/>
        <v>9.771222999174583</v>
      </c>
      <c r="CO19" s="20">
        <f t="shared" si="55"/>
        <v>1.358961408446973</v>
      </c>
      <c r="CP19" s="36">
        <v>1071646</v>
      </c>
      <c r="CQ19" s="20">
        <f t="shared" si="56"/>
        <v>6.990181459175886</v>
      </c>
      <c r="CR19" s="19">
        <v>1146556</v>
      </c>
      <c r="CS19" s="20">
        <f t="shared" si="18"/>
        <v>8.444136736033485</v>
      </c>
    </row>
    <row r="20" spans="1:97" s="21" customFormat="1" ht="21" customHeight="1">
      <c r="A20" s="18" t="s">
        <v>6</v>
      </c>
      <c r="B20" s="36">
        <v>219487.66459176427</v>
      </c>
      <c r="C20" s="39">
        <f t="shared" si="19"/>
        <v>1.304475513033566</v>
      </c>
      <c r="D20" s="36">
        <v>222350.82743049308</v>
      </c>
      <c r="E20" s="39">
        <f t="shared" si="20"/>
        <v>8.988566852687825</v>
      </c>
      <c r="F20" s="36">
        <v>242336.98020158752</v>
      </c>
      <c r="G20" s="20">
        <f t="shared" si="0"/>
        <v>10.410296019287358</v>
      </c>
      <c r="H20" s="39">
        <f t="shared" si="21"/>
        <v>-1.443774804912664</v>
      </c>
      <c r="I20" s="36">
        <v>238838.1799384508</v>
      </c>
      <c r="J20" s="39">
        <f t="shared" si="22"/>
        <v>11.742493449498198</v>
      </c>
      <c r="K20" s="36">
        <v>266883.7375726241</v>
      </c>
      <c r="L20" s="20">
        <f t="shared" si="1"/>
        <v>10.129183482693165</v>
      </c>
      <c r="M20" s="39">
        <f t="shared" si="23"/>
        <v>-3.98451236685338</v>
      </c>
      <c r="N20" s="36">
        <v>256249.7220439224</v>
      </c>
      <c r="O20" s="39">
        <f t="shared" si="24"/>
        <v>11.321691741025177</v>
      </c>
      <c r="P20" s="36">
        <v>285261.52566096914</v>
      </c>
      <c r="Q20" s="20">
        <f t="shared" si="2"/>
        <v>6.886065166613633</v>
      </c>
      <c r="R20" s="39">
        <f t="shared" si="25"/>
        <v>8.486963398264848</v>
      </c>
      <c r="S20" s="36">
        <v>309471.5669331475</v>
      </c>
      <c r="T20" s="39">
        <f t="shared" si="26"/>
        <v>9.569703389614446</v>
      </c>
      <c r="U20" s="36">
        <v>339087.07796384185</v>
      </c>
      <c r="V20" s="20">
        <f t="shared" si="3"/>
        <v>18.86884401187838</v>
      </c>
      <c r="W20" s="39">
        <f t="shared" si="27"/>
        <v>1.9563018020602811</v>
      </c>
      <c r="X20" s="36">
        <v>345720.644580602</v>
      </c>
      <c r="Y20" s="39">
        <f t="shared" si="28"/>
        <v>7.086134644441827</v>
      </c>
      <c r="Z20" s="36">
        <v>370218.8749492157</v>
      </c>
      <c r="AA20" s="20">
        <f t="shared" si="4"/>
        <v>9.181062626247737</v>
      </c>
      <c r="AB20" s="39">
        <f t="shared" si="29"/>
        <v>6.660788316018724</v>
      </c>
      <c r="AC20" s="36">
        <v>394878.370515529</v>
      </c>
      <c r="AD20" s="39">
        <f t="shared" si="30"/>
        <v>5.012981334702445</v>
      </c>
      <c r="AE20" s="36">
        <v>414673.5495242496</v>
      </c>
      <c r="AF20" s="20">
        <f t="shared" si="5"/>
        <v>12.007673725747225</v>
      </c>
      <c r="AG20" s="39">
        <f t="shared" si="31"/>
        <v>11.95240789920038</v>
      </c>
      <c r="AH20" s="36">
        <v>464237.0236134807</v>
      </c>
      <c r="AI20" s="39">
        <f t="shared" si="32"/>
        <v>5.4487257952135195</v>
      </c>
      <c r="AJ20" s="36">
        <v>489532.0260700399</v>
      </c>
      <c r="AK20" s="20">
        <f t="shared" si="6"/>
        <v>18.052387626766773</v>
      </c>
      <c r="AL20" s="39">
        <f t="shared" si="33"/>
        <v>12.286957928517822</v>
      </c>
      <c r="AM20" s="36">
        <v>549680.6201598865</v>
      </c>
      <c r="AN20" s="39">
        <f t="shared" si="34"/>
        <v>9.671972259451351</v>
      </c>
      <c r="AO20" s="36">
        <v>602845.577257331</v>
      </c>
      <c r="AP20" s="20">
        <f t="shared" si="7"/>
        <v>23.147321350345877</v>
      </c>
      <c r="AQ20" s="39">
        <f t="shared" si="35"/>
        <v>-2.13387481307295</v>
      </c>
      <c r="AR20" s="36">
        <v>589981.6073225125</v>
      </c>
      <c r="AS20" s="39">
        <f t="shared" si="36"/>
        <v>7.914513110900273</v>
      </c>
      <c r="AT20" s="36">
        <v>636675.778985953</v>
      </c>
      <c r="AU20" s="20">
        <f t="shared" si="8"/>
        <v>5.611752495976447</v>
      </c>
      <c r="AV20" s="39">
        <f t="shared" si="9"/>
        <v>17.85392142726829</v>
      </c>
      <c r="AW20" s="36">
        <v>750347.3723125533</v>
      </c>
      <c r="AX20" s="39">
        <f t="shared" si="10"/>
        <v>6.343545595521817</v>
      </c>
      <c r="AY20" s="19">
        <v>797946</v>
      </c>
      <c r="AZ20" s="20">
        <f t="shared" si="11"/>
        <v>25.330038669117513</v>
      </c>
      <c r="BA20" s="20">
        <f t="shared" si="12"/>
        <v>6.834046414168384</v>
      </c>
      <c r="BB20" s="36">
        <v>852478</v>
      </c>
      <c r="BC20" s="20">
        <f t="shared" si="37"/>
        <v>5.800618901602149</v>
      </c>
      <c r="BD20" s="19">
        <v>901927</v>
      </c>
      <c r="BE20" s="20">
        <f t="shared" si="13"/>
        <v>13.03108230381504</v>
      </c>
      <c r="BF20" s="20">
        <f t="shared" si="14"/>
        <v>0.7787769963644564</v>
      </c>
      <c r="BG20" s="36">
        <v>908951</v>
      </c>
      <c r="BH20" s="20">
        <f t="shared" si="38"/>
        <v>9.737488599495464</v>
      </c>
      <c r="BI20" s="19">
        <v>997460</v>
      </c>
      <c r="BJ20" s="20">
        <f t="shared" si="15"/>
        <v>10.592098917096408</v>
      </c>
      <c r="BK20" s="20">
        <f t="shared" si="39"/>
        <v>5.827201090770558</v>
      </c>
      <c r="BL20" s="36">
        <v>1055584</v>
      </c>
      <c r="BM20" s="20">
        <f t="shared" si="40"/>
        <v>5.6234274107982</v>
      </c>
      <c r="BN20" s="19">
        <v>1114944</v>
      </c>
      <c r="BO20" s="20">
        <f t="shared" si="41"/>
        <v>11.778316924989468</v>
      </c>
      <c r="BP20" s="20">
        <f t="shared" si="42"/>
        <v>-4.224068652775387</v>
      </c>
      <c r="BQ20" s="36">
        <v>1067848</v>
      </c>
      <c r="BR20" s="20">
        <f t="shared" si="43"/>
        <v>7.548358942471211</v>
      </c>
      <c r="BS20" s="19">
        <v>1148453</v>
      </c>
      <c r="BT20" s="20">
        <f t="shared" si="44"/>
        <v>3.005442425807942</v>
      </c>
      <c r="BU20" s="20">
        <f t="shared" si="45"/>
        <v>-13.946500205058456</v>
      </c>
      <c r="BV20" s="36">
        <v>988284</v>
      </c>
      <c r="BW20" s="20">
        <f t="shared" si="46"/>
        <v>8.207458584779275</v>
      </c>
      <c r="BX20" s="19">
        <v>1069397</v>
      </c>
      <c r="BY20" s="20">
        <f t="shared" si="47"/>
        <v>-6.883694848635514</v>
      </c>
      <c r="BZ20" s="20">
        <f t="shared" si="48"/>
        <v>-12.129826434897424</v>
      </c>
      <c r="CA20" s="36">
        <v>939681</v>
      </c>
      <c r="CB20" s="20">
        <f t="shared" si="49"/>
        <v>3.574617343545313</v>
      </c>
      <c r="CC20" s="19">
        <v>973271</v>
      </c>
      <c r="CD20" s="20">
        <f t="shared" si="50"/>
        <v>-8.988803970835903</v>
      </c>
      <c r="CE20" s="20">
        <f t="shared" si="51"/>
        <v>-2.557355556674352</v>
      </c>
      <c r="CF20" s="36">
        <v>948381</v>
      </c>
      <c r="CG20" s="20">
        <f t="shared" si="52"/>
        <v>1.0963948033543431</v>
      </c>
      <c r="CH20" s="19">
        <v>958779</v>
      </c>
      <c r="CI20" s="20">
        <f t="shared" si="16"/>
        <v>-1.4889994667466766</v>
      </c>
      <c r="CJ20" s="20">
        <f t="shared" si="53"/>
        <v>5.2317583092662545</v>
      </c>
      <c r="CK20" s="36">
        <v>1008940</v>
      </c>
      <c r="CL20" s="20">
        <f t="shared" si="54"/>
        <v>4.803952663191069</v>
      </c>
      <c r="CM20" s="19">
        <v>1057409</v>
      </c>
      <c r="CN20" s="20">
        <f t="shared" si="17"/>
        <v>10.287042165087044</v>
      </c>
      <c r="CO20" s="20">
        <f t="shared" si="55"/>
        <v>4.026067491386968</v>
      </c>
      <c r="CP20" s="36">
        <v>1099981</v>
      </c>
      <c r="CQ20" s="20">
        <f t="shared" si="56"/>
        <v>3.9277042057999125</v>
      </c>
      <c r="CR20" s="19">
        <v>1143185</v>
      </c>
      <c r="CS20" s="20">
        <f t="shared" si="18"/>
        <v>8.111903719374425</v>
      </c>
    </row>
    <row r="21" spans="1:97" s="21" customFormat="1" ht="21" customHeight="1">
      <c r="A21" s="26" t="s">
        <v>7</v>
      </c>
      <c r="B21" s="36">
        <v>7178.139722825941</v>
      </c>
      <c r="C21" s="20">
        <f>(D21/B21)*100-100</f>
        <v>-60.744423103569964</v>
      </c>
      <c r="D21" s="36">
        <v>2817.820158627127</v>
      </c>
      <c r="E21" s="39">
        <f t="shared" si="20"/>
        <v>51.18322463055975</v>
      </c>
      <c r="F21" s="36">
        <v>4260.071380102445</v>
      </c>
      <c r="G21" s="20">
        <f t="shared" si="0"/>
        <v>-40.65215300064806</v>
      </c>
      <c r="H21" s="20">
        <f t="shared" si="21"/>
        <v>-310.0153853752397</v>
      </c>
      <c r="I21" s="36">
        <v>-8946.805326182443</v>
      </c>
      <c r="J21" s="39">
        <f t="shared" si="22"/>
        <v>-20.59661738598875</v>
      </c>
      <c r="K21" s="36">
        <v>-7104.066064879382</v>
      </c>
      <c r="L21" s="20">
        <f t="shared" si="1"/>
        <v>-266.7593199977918</v>
      </c>
      <c r="M21" s="20">
        <f t="shared" si="23"/>
        <v>-51.224226573209066</v>
      </c>
      <c r="N21" s="36">
        <v>-3465.06316789511</v>
      </c>
      <c r="O21" s="39">
        <f t="shared" si="24"/>
        <v>-224.90449043353482</v>
      </c>
      <c r="P21" s="36">
        <v>4328.019493059485</v>
      </c>
      <c r="Q21" s="20">
        <f t="shared" si="2"/>
        <v>-160.9231312537487</v>
      </c>
      <c r="R21" s="20">
        <f t="shared" si="25"/>
        <v>131.2706499037382</v>
      </c>
      <c r="S21" s="36">
        <v>10009.438809559148</v>
      </c>
      <c r="T21" s="39">
        <f t="shared" si="26"/>
        <v>15.855106803212621</v>
      </c>
      <c r="U21" s="36">
        <v>11596.446023216964</v>
      </c>
      <c r="V21" s="20">
        <f t="shared" si="3"/>
        <v>167.93885845045986</v>
      </c>
      <c r="W21" s="20">
        <f t="shared" si="27"/>
        <v>-132.72601275426686</v>
      </c>
      <c r="X21" s="36">
        <v>-3795.0544045996567</v>
      </c>
      <c r="Y21" s="39">
        <f t="shared" si="28"/>
        <v>-185.04909115891488</v>
      </c>
      <c r="Z21" s="36">
        <v>3227.6592800983763</v>
      </c>
      <c r="AA21" s="20">
        <f t="shared" si="4"/>
        <v>-72.16682357994546</v>
      </c>
      <c r="AB21" s="20">
        <f t="shared" si="29"/>
        <v>216.5549916077798</v>
      </c>
      <c r="AC21" s="36">
        <v>10217.316563243141</v>
      </c>
      <c r="AD21" s="39">
        <f t="shared" si="30"/>
        <v>42.94816954393025</v>
      </c>
      <c r="AE21" s="36">
        <v>14605.467003664871</v>
      </c>
      <c r="AF21" s="20">
        <f t="shared" si="5"/>
        <v>352.50956610326324</v>
      </c>
      <c r="AG21" s="20">
        <f t="shared" si="31"/>
        <v>128.43199454469172</v>
      </c>
      <c r="AH21" s="36">
        <v>33363.55958903849</v>
      </c>
      <c r="AI21" s="39">
        <f t="shared" si="32"/>
        <v>48.68243652284579</v>
      </c>
      <c r="AJ21" s="36">
        <v>49605.753307733976</v>
      </c>
      <c r="AK21" s="20">
        <f t="shared" si="6"/>
        <v>239.63825528678177</v>
      </c>
      <c r="AL21" s="20">
        <f t="shared" si="33"/>
        <v>33.32859595161585</v>
      </c>
      <c r="AM21" s="36">
        <v>66138.65439642395</v>
      </c>
      <c r="AN21" s="39">
        <f t="shared" si="34"/>
        <v>5.043954434101039</v>
      </c>
      <c r="AO21" s="36">
        <v>69474.65798750715</v>
      </c>
      <c r="AP21" s="20">
        <f t="shared" si="7"/>
        <v>40.05362957904205</v>
      </c>
      <c r="AQ21" s="20">
        <f t="shared" si="35"/>
        <v>-121.77906781705067</v>
      </c>
      <c r="AR21" s="36">
        <v>-15130.932878763198</v>
      </c>
      <c r="AS21" s="20">
        <f t="shared" si="36"/>
        <v>-32.633363125655976</v>
      </c>
      <c r="AT21" s="36">
        <v>-10193.200608137133</v>
      </c>
      <c r="AU21" s="20">
        <f t="shared" si="8"/>
        <v>-114.67182553092965</v>
      </c>
      <c r="AV21" s="20">
        <f t="shared" si="9"/>
        <v>-654.566503470615</v>
      </c>
      <c r="AW21" s="36">
        <v>56528.07620429156</v>
      </c>
      <c r="AX21" s="20">
        <f t="shared" si="10"/>
        <v>-12.928223804893506</v>
      </c>
      <c r="AY21" s="19">
        <v>49220</v>
      </c>
      <c r="AZ21" s="20">
        <f t="shared" si="11"/>
        <v>-582.8709047549614</v>
      </c>
      <c r="BA21" s="20">
        <f t="shared" si="12"/>
        <v>-12.186103210077206</v>
      </c>
      <c r="BB21" s="36">
        <v>43222</v>
      </c>
      <c r="BC21" s="20">
        <f t="shared" si="37"/>
        <v>23.256674841515903</v>
      </c>
      <c r="BD21" s="19">
        <v>53274</v>
      </c>
      <c r="BE21" s="20">
        <f t="shared" si="13"/>
        <v>8.236489232019494</v>
      </c>
      <c r="BF21" s="20">
        <f t="shared" si="14"/>
        <v>-58.81480647220032</v>
      </c>
      <c r="BG21" s="36">
        <v>21941</v>
      </c>
      <c r="BH21" s="20">
        <f t="shared" si="38"/>
        <v>53.72134360329977</v>
      </c>
      <c r="BI21" s="19">
        <v>33728</v>
      </c>
      <c r="BJ21" s="20">
        <f t="shared" si="15"/>
        <v>-36.689567143447086</v>
      </c>
      <c r="BK21" s="20">
        <f t="shared" si="39"/>
        <v>7.367765654648963</v>
      </c>
      <c r="BL21" s="36">
        <v>36213</v>
      </c>
      <c r="BM21" s="20">
        <f t="shared" si="40"/>
        <v>15.110595642448857</v>
      </c>
      <c r="BN21" s="19">
        <v>41685</v>
      </c>
      <c r="BO21" s="20">
        <f t="shared" si="41"/>
        <v>23.591674573055016</v>
      </c>
      <c r="BP21" s="20">
        <f t="shared" si="42"/>
        <v>-37.073287753388506</v>
      </c>
      <c r="BQ21" s="36">
        <v>26231</v>
      </c>
      <c r="BR21" s="20">
        <f t="shared" si="43"/>
        <v>48.79341237467119</v>
      </c>
      <c r="BS21" s="19">
        <v>39030</v>
      </c>
      <c r="BT21" s="20">
        <f t="shared" si="44"/>
        <v>-6.369197553076646</v>
      </c>
      <c r="BU21" s="20">
        <f t="shared" si="45"/>
        <v>-172.53138611324624</v>
      </c>
      <c r="BV21" s="36">
        <v>-28309</v>
      </c>
      <c r="BW21" s="20">
        <f t="shared" si="46"/>
        <v>-10.159313292592458</v>
      </c>
      <c r="BX21" s="19">
        <v>-25433</v>
      </c>
      <c r="BY21" s="20">
        <f t="shared" si="47"/>
        <v>-165.16269536254163</v>
      </c>
      <c r="BZ21" s="20">
        <f t="shared" si="48"/>
        <v>62.38351747729328</v>
      </c>
      <c r="CA21" s="36">
        <v>-41299</v>
      </c>
      <c r="CB21" s="20">
        <f t="shared" si="49"/>
        <v>-15.78246446645197</v>
      </c>
      <c r="CC21" s="19">
        <v>-34781</v>
      </c>
      <c r="CD21" s="20">
        <f t="shared" si="50"/>
        <v>36.75539653206462</v>
      </c>
      <c r="CE21" s="20">
        <f t="shared" si="51"/>
        <v>-141.36453810988758</v>
      </c>
      <c r="CF21" s="36">
        <v>14387</v>
      </c>
      <c r="CG21" s="20">
        <f t="shared" si="52"/>
        <v>-69.5141447139779</v>
      </c>
      <c r="CH21" s="19">
        <v>4386</v>
      </c>
      <c r="CI21" s="20">
        <f t="shared" si="16"/>
        <v>-112.6103332279118</v>
      </c>
      <c r="CJ21" s="20">
        <f t="shared" si="53"/>
        <v>-384.7469220246238</v>
      </c>
      <c r="CK21" s="36">
        <v>-12489</v>
      </c>
      <c r="CL21" s="20">
        <f t="shared" si="54"/>
        <v>-98.95107694771399</v>
      </c>
      <c r="CM21" s="19">
        <v>-131</v>
      </c>
      <c r="CN21" s="20">
        <f t="shared" si="17"/>
        <v>-102.98677610579115</v>
      </c>
      <c r="CO21" s="20">
        <f t="shared" si="55"/>
        <v>21529.77099236641</v>
      </c>
      <c r="CP21" s="36">
        <v>-28335</v>
      </c>
      <c r="CQ21" s="20">
        <f t="shared" si="56"/>
        <v>-111.89694723839774</v>
      </c>
      <c r="CR21" s="19">
        <v>3371</v>
      </c>
      <c r="CS21" s="20">
        <f t="shared" si="18"/>
        <v>-2673.282442748092</v>
      </c>
    </row>
    <row r="22" spans="1:97" s="21" customFormat="1" ht="21" customHeight="1">
      <c r="A22" s="18" t="s">
        <v>8</v>
      </c>
      <c r="B22" s="36">
        <v>122164.07582171852</v>
      </c>
      <c r="C22" s="39">
        <f t="shared" si="19"/>
        <v>9.23052690934692</v>
      </c>
      <c r="D22" s="36">
        <v>133440.46371399722</v>
      </c>
      <c r="E22" s="39">
        <f t="shared" si="20"/>
        <v>21.988080006260276</v>
      </c>
      <c r="F22" s="36">
        <v>162781.45963615563</v>
      </c>
      <c r="G22" s="20">
        <f t="shared" si="0"/>
        <v>33.24822255743376</v>
      </c>
      <c r="H22" s="39">
        <f t="shared" si="21"/>
        <v>6.476821955922347</v>
      </c>
      <c r="I22" s="36">
        <v>173324.52495404103</v>
      </c>
      <c r="J22" s="39">
        <f t="shared" si="22"/>
        <v>22.23498918633622</v>
      </c>
      <c r="K22" s="36">
        <v>211863.21433484068</v>
      </c>
      <c r="L22" s="20">
        <f t="shared" si="1"/>
        <v>30.151931803776165</v>
      </c>
      <c r="M22" s="39">
        <f t="shared" si="23"/>
        <v>11.015939410796278</v>
      </c>
      <c r="N22" s="36">
        <v>235201.9376597322</v>
      </c>
      <c r="O22" s="39">
        <f t="shared" si="24"/>
        <v>10.882731855085297</v>
      </c>
      <c r="P22" s="36">
        <v>260798.33385320578</v>
      </c>
      <c r="Q22" s="20">
        <f t="shared" si="2"/>
        <v>23.09750641327723</v>
      </c>
      <c r="R22" s="39">
        <f t="shared" si="25"/>
        <v>14.473779705747589</v>
      </c>
      <c r="S22" s="36">
        <v>298545.7101713789</v>
      </c>
      <c r="T22" s="39">
        <f t="shared" si="26"/>
        <v>8.50092153267768</v>
      </c>
      <c r="U22" s="36">
        <v>323924.8467322231</v>
      </c>
      <c r="V22" s="20">
        <f t="shared" si="3"/>
        <v>24.205105894023475</v>
      </c>
      <c r="W22" s="39">
        <f t="shared" si="27"/>
        <v>9.644173596553628</v>
      </c>
      <c r="X22" s="36">
        <v>355164.72127344896</v>
      </c>
      <c r="Y22" s="39">
        <f t="shared" si="28"/>
        <v>-6.837538765350033</v>
      </c>
      <c r="Z22" s="36">
        <v>330880.1957755295</v>
      </c>
      <c r="AA22" s="20">
        <f t="shared" si="4"/>
        <v>2.1472107229415656</v>
      </c>
      <c r="AB22" s="39">
        <f t="shared" si="29"/>
        <v>4.837427913954556</v>
      </c>
      <c r="AC22" s="36">
        <v>346886.28672772244</v>
      </c>
      <c r="AD22" s="39">
        <f t="shared" si="30"/>
        <v>-0.15691994792408082</v>
      </c>
      <c r="AE22" s="36">
        <v>346341.9529472335</v>
      </c>
      <c r="AF22" s="20">
        <f t="shared" si="5"/>
        <v>4.672917076667034</v>
      </c>
      <c r="AG22" s="39">
        <f t="shared" si="31"/>
        <v>6.176101641843928</v>
      </c>
      <c r="AH22" s="36">
        <v>367732.3839896019</v>
      </c>
      <c r="AI22" s="39">
        <f t="shared" si="32"/>
        <v>-1.409877913839182</v>
      </c>
      <c r="AJ22" s="36">
        <v>362547.8063256982</v>
      </c>
      <c r="AK22" s="20">
        <f t="shared" si="6"/>
        <v>4.679148235020108</v>
      </c>
      <c r="AL22" s="39">
        <f t="shared" si="33"/>
        <v>0.4092509523776897</v>
      </c>
      <c r="AM22" s="36">
        <v>364031.5366759106</v>
      </c>
      <c r="AN22" s="39">
        <f t="shared" si="34"/>
        <v>15.616567147877518</v>
      </c>
      <c r="AO22" s="36">
        <v>420880.7660403545</v>
      </c>
      <c r="AP22" s="20">
        <f t="shared" si="7"/>
        <v>16.08972905003661</v>
      </c>
      <c r="AQ22" s="39">
        <f t="shared" si="35"/>
        <v>-9.247066485763824</v>
      </c>
      <c r="AR22" s="36">
        <v>381961.6417788108</v>
      </c>
      <c r="AS22" s="39">
        <f t="shared" si="36"/>
        <v>-5.309740341939374</v>
      </c>
      <c r="AT22" s="36">
        <v>361680.47039454733</v>
      </c>
      <c r="AU22" s="20">
        <f t="shared" si="8"/>
        <v>-14.065811608062646</v>
      </c>
      <c r="AV22" s="39">
        <f>(AW22/AT22)*100-100</f>
        <v>11.721721538066078</v>
      </c>
      <c r="AW22" s="36">
        <v>404075.64799176366</v>
      </c>
      <c r="AX22" s="39">
        <f>(AY22/AW22)*100-100</f>
        <v>4.490335435558393</v>
      </c>
      <c r="AY22" s="19">
        <v>422220</v>
      </c>
      <c r="AZ22" s="20">
        <f t="shared" si="11"/>
        <v>16.738401589505727</v>
      </c>
      <c r="BA22" s="20">
        <f t="shared" si="12"/>
        <v>4.811946378665155</v>
      </c>
      <c r="BB22" s="36">
        <v>442537</v>
      </c>
      <c r="BC22" s="20">
        <f t="shared" si="37"/>
        <v>14.542964769047558</v>
      </c>
      <c r="BD22" s="19">
        <v>506895</v>
      </c>
      <c r="BE22" s="20">
        <f t="shared" si="13"/>
        <v>20.054710814267438</v>
      </c>
      <c r="BF22" s="20">
        <f t="shared" si="14"/>
        <v>0.7076416220321846</v>
      </c>
      <c r="BG22" s="36">
        <v>510482</v>
      </c>
      <c r="BH22" s="20">
        <f t="shared" si="38"/>
        <v>12.026476937482627</v>
      </c>
      <c r="BI22" s="19">
        <v>571875</v>
      </c>
      <c r="BJ22" s="20">
        <f t="shared" si="15"/>
        <v>12.819222915988519</v>
      </c>
      <c r="BK22" s="20">
        <f t="shared" si="39"/>
        <v>1.830295081967222</v>
      </c>
      <c r="BL22" s="36">
        <v>582342</v>
      </c>
      <c r="BM22" s="20">
        <f t="shared" si="40"/>
        <v>7.5057268752726</v>
      </c>
      <c r="BN22" s="19">
        <v>626051</v>
      </c>
      <c r="BO22" s="20">
        <f t="shared" si="41"/>
        <v>9.473398907103842</v>
      </c>
      <c r="BP22" s="20">
        <f t="shared" si="42"/>
        <v>-1.5696804253966548</v>
      </c>
      <c r="BQ22" s="36">
        <v>616224</v>
      </c>
      <c r="BR22" s="20">
        <f t="shared" si="43"/>
        <v>3.2700771148153933</v>
      </c>
      <c r="BS22" s="19">
        <v>636375</v>
      </c>
      <c r="BT22" s="20">
        <f t="shared" si="44"/>
        <v>1.6490669290521112</v>
      </c>
      <c r="BU22" s="20">
        <f t="shared" si="45"/>
        <v>6.8195639363582785</v>
      </c>
      <c r="BV22" s="36">
        <v>679773</v>
      </c>
      <c r="BW22" s="20">
        <f t="shared" si="46"/>
        <v>13.783277652981212</v>
      </c>
      <c r="BX22" s="19">
        <v>773468</v>
      </c>
      <c r="BY22" s="20">
        <f t="shared" si="47"/>
        <v>21.542801021410327</v>
      </c>
      <c r="BZ22" s="20">
        <f t="shared" si="48"/>
        <v>0.8631255591698732</v>
      </c>
      <c r="CA22" s="36">
        <v>780144</v>
      </c>
      <c r="CB22" s="20">
        <f t="shared" si="49"/>
        <v>0.18368403781865084</v>
      </c>
      <c r="CC22" s="19">
        <v>781577</v>
      </c>
      <c r="CD22" s="20">
        <f t="shared" si="50"/>
        <v>1.048395020867062</v>
      </c>
      <c r="CE22" s="20">
        <f t="shared" si="51"/>
        <v>4.908793375444759</v>
      </c>
      <c r="CF22" s="36">
        <v>819943</v>
      </c>
      <c r="CG22" s="20">
        <f t="shared" si="52"/>
        <v>0.547721000118301</v>
      </c>
      <c r="CH22" s="19">
        <v>824434</v>
      </c>
      <c r="CI22" s="20">
        <f t="shared" si="16"/>
        <v>5.483400867732797</v>
      </c>
      <c r="CJ22" s="20">
        <f t="shared" si="53"/>
        <v>4.053083691356733</v>
      </c>
      <c r="CK22" s="36">
        <v>857849</v>
      </c>
      <c r="CL22" s="20">
        <f t="shared" si="54"/>
        <v>19.491425647171013</v>
      </c>
      <c r="CM22" s="19">
        <v>1025056</v>
      </c>
      <c r="CN22" s="20">
        <f t="shared" si="17"/>
        <v>24.334513132646165</v>
      </c>
      <c r="CO22" s="20">
        <f t="shared" si="55"/>
        <v>-2.5614210345581085</v>
      </c>
      <c r="CP22" s="36">
        <v>998800</v>
      </c>
      <c r="CQ22" s="20">
        <f t="shared" si="56"/>
        <v>4.481477773327995</v>
      </c>
      <c r="CR22" s="19">
        <v>1043561</v>
      </c>
      <c r="CS22" s="20">
        <f t="shared" si="18"/>
        <v>1.8052672244248242</v>
      </c>
    </row>
    <row r="23" spans="1:97" s="21" customFormat="1" ht="21" customHeight="1">
      <c r="A23" s="18" t="s">
        <v>9</v>
      </c>
      <c r="B23" s="36">
        <v>-149307.507513542</v>
      </c>
      <c r="C23" s="39">
        <f t="shared" si="19"/>
        <v>3.3314028453793867</v>
      </c>
      <c r="D23" s="36">
        <v>-154281.54206721316</v>
      </c>
      <c r="E23" s="39">
        <f t="shared" si="20"/>
        <v>24.210700024355504</v>
      </c>
      <c r="F23" s="36">
        <v>-191634.183410056</v>
      </c>
      <c r="G23" s="20">
        <f t="shared" si="0"/>
        <v>28.348658819232554</v>
      </c>
      <c r="H23" s="39">
        <f t="shared" si="21"/>
        <v>-13.307268998102998</v>
      </c>
      <c r="I23" s="36">
        <v>-166132.90713136178</v>
      </c>
      <c r="J23" s="39">
        <f t="shared" si="22"/>
        <v>19.973444320541972</v>
      </c>
      <c r="K23" s="36">
        <v>-199315.37083534204</v>
      </c>
      <c r="L23" s="20">
        <f t="shared" si="1"/>
        <v>4.0082553585181415</v>
      </c>
      <c r="M23" s="39">
        <f t="shared" si="23"/>
        <v>-0.4834972071771233</v>
      </c>
      <c r="N23" s="36">
        <v>-198351.6865838784</v>
      </c>
      <c r="O23" s="39">
        <f t="shared" si="24"/>
        <v>12.244831823938426</v>
      </c>
      <c r="P23" s="36">
        <v>-222639.51702601978</v>
      </c>
      <c r="Q23" s="20">
        <f t="shared" si="2"/>
        <v>11.702131196869033</v>
      </c>
      <c r="R23" s="39">
        <f t="shared" si="25"/>
        <v>10.36404524995767</v>
      </c>
      <c r="S23" s="36">
        <v>-245713.97731488367</v>
      </c>
      <c r="T23" s="39">
        <f t="shared" si="26"/>
        <v>4.634463206964341</v>
      </c>
      <c r="U23" s="36">
        <v>-257101.50118791065</v>
      </c>
      <c r="V23" s="20">
        <f t="shared" si="3"/>
        <v>15.478826320784435</v>
      </c>
      <c r="W23" s="39">
        <f t="shared" si="27"/>
        <v>7.461333004356092</v>
      </c>
      <c r="X23" s="36">
        <v>-276284.7003507392</v>
      </c>
      <c r="Y23" s="39">
        <f t="shared" si="28"/>
        <v>-6.957720371710991</v>
      </c>
      <c r="Z23" s="36">
        <v>-257061.58347051512</v>
      </c>
      <c r="AA23" s="20">
        <f t="shared" si="4"/>
        <v>-0.0155260538001869</v>
      </c>
      <c r="AB23" s="39">
        <f t="shared" si="29"/>
        <v>17.762584571067634</v>
      </c>
      <c r="AC23" s="36">
        <v>-302722.364634191</v>
      </c>
      <c r="AD23" s="39">
        <f t="shared" si="30"/>
        <v>-7.136109687089046</v>
      </c>
      <c r="AE23" s="36">
        <v>-281119.76464654546</v>
      </c>
      <c r="AF23" s="20">
        <f t="shared" si="5"/>
        <v>9.358917365725247</v>
      </c>
      <c r="AG23" s="39">
        <f t="shared" si="31"/>
        <v>19.557598662130985</v>
      </c>
      <c r="AH23" s="36">
        <v>-336100.039976044</v>
      </c>
      <c r="AI23" s="39">
        <f t="shared" si="32"/>
        <v>-3.1604617397094756</v>
      </c>
      <c r="AJ23" s="36">
        <v>-325477.72680545284</v>
      </c>
      <c r="AK23" s="20">
        <f t="shared" si="6"/>
        <v>15.779026499498912</v>
      </c>
      <c r="AL23" s="39">
        <f t="shared" si="33"/>
        <v>17.02571027610138</v>
      </c>
      <c r="AM23" s="36">
        <v>-380892.62158459</v>
      </c>
      <c r="AN23" s="39">
        <f t="shared" si="34"/>
        <v>12.046268576652139</v>
      </c>
      <c r="AO23" s="36">
        <v>-426775.96976932103</v>
      </c>
      <c r="AP23" s="20">
        <f t="shared" si="7"/>
        <v>31.12294163969537</v>
      </c>
      <c r="AQ23" s="39">
        <f t="shared" si="35"/>
        <v>-7.601967481948677</v>
      </c>
      <c r="AR23" s="36">
        <v>-394332.5993266861</v>
      </c>
      <c r="AS23" s="39">
        <f t="shared" si="36"/>
        <v>-4.872080871272601</v>
      </c>
      <c r="AT23" s="36">
        <v>-375120.3961856986</v>
      </c>
      <c r="AU23" s="20">
        <f t="shared" si="8"/>
        <v>-12.103674349692895</v>
      </c>
      <c r="AV23" s="39">
        <f>(AW23/AT23)*100-100</f>
        <v>33.6390246777822</v>
      </c>
      <c r="AW23" s="36">
        <v>-501307.23883000016</v>
      </c>
      <c r="AX23" s="39">
        <f>(AY23/AW23)*100-100</f>
        <v>-7.706898252690479</v>
      </c>
      <c r="AY23" s="19">
        <v>-462672</v>
      </c>
      <c r="AZ23" s="20">
        <f t="shared" si="11"/>
        <v>23.339601019977607</v>
      </c>
      <c r="BA23" s="20">
        <f t="shared" si="12"/>
        <v>9.393263478230793</v>
      </c>
      <c r="BB23" s="36">
        <v>-506132</v>
      </c>
      <c r="BC23" s="20">
        <f t="shared" si="37"/>
        <v>6.80336354942979</v>
      </c>
      <c r="BD23" s="19">
        <v>-540566</v>
      </c>
      <c r="BE23" s="20">
        <f t="shared" si="13"/>
        <v>16.835684891240447</v>
      </c>
      <c r="BF23" s="20">
        <f t="shared" si="14"/>
        <v>1.1308517368831872</v>
      </c>
      <c r="BG23" s="36">
        <v>-546679</v>
      </c>
      <c r="BH23" s="20">
        <f t="shared" si="38"/>
        <v>16.579747895931618</v>
      </c>
      <c r="BI23" s="19">
        <v>-637317</v>
      </c>
      <c r="BJ23" s="20">
        <f t="shared" si="15"/>
        <v>17.898091999866807</v>
      </c>
      <c r="BK23" s="20">
        <f t="shared" si="39"/>
        <v>6.6696792961744364</v>
      </c>
      <c r="BL23" s="36">
        <v>-679824</v>
      </c>
      <c r="BM23" s="20">
        <f t="shared" si="40"/>
        <v>10.139977405916838</v>
      </c>
      <c r="BN23" s="19">
        <v>-748758</v>
      </c>
      <c r="BO23" s="20">
        <f t="shared" si="41"/>
        <v>17.485960675770457</v>
      </c>
      <c r="BP23" s="20">
        <f t="shared" si="42"/>
        <v>-2.2718955924344044</v>
      </c>
      <c r="BQ23" s="36">
        <v>-731747</v>
      </c>
      <c r="BR23" s="20">
        <f t="shared" si="43"/>
        <v>7.985820235682553</v>
      </c>
      <c r="BS23" s="19">
        <v>-790183</v>
      </c>
      <c r="BT23" s="20">
        <f t="shared" si="44"/>
        <v>5.53249514529395</v>
      </c>
      <c r="BU23" s="20">
        <f t="shared" si="45"/>
        <v>-14.190636852475947</v>
      </c>
      <c r="BV23" s="36">
        <v>-678051</v>
      </c>
      <c r="BW23" s="20">
        <f t="shared" si="46"/>
        <v>24.270003288838154</v>
      </c>
      <c r="BX23" s="19">
        <v>-842614</v>
      </c>
      <c r="BY23" s="20">
        <f t="shared" si="47"/>
        <v>6.635298405559212</v>
      </c>
      <c r="BZ23" s="20">
        <f t="shared" si="48"/>
        <v>-10.342932825706669</v>
      </c>
      <c r="CA23" s="36">
        <v>-755463</v>
      </c>
      <c r="CB23" s="20">
        <f t="shared" si="49"/>
        <v>0.13991419831282315</v>
      </c>
      <c r="CC23" s="19">
        <v>-756520</v>
      </c>
      <c r="CD23" s="20">
        <f t="shared" si="50"/>
        <v>-10.217489858938961</v>
      </c>
      <c r="CE23" s="20">
        <f t="shared" si="51"/>
        <v>6.716940728599383</v>
      </c>
      <c r="CF23" s="36">
        <v>-807335</v>
      </c>
      <c r="CG23" s="20">
        <f t="shared" si="52"/>
        <v>-3.740454705915141</v>
      </c>
      <c r="CH23" s="19">
        <v>-777137</v>
      </c>
      <c r="CI23" s="20">
        <f t="shared" si="16"/>
        <v>2.725241897107807</v>
      </c>
      <c r="CJ23" s="20">
        <f t="shared" si="53"/>
        <v>7.742778943738358</v>
      </c>
      <c r="CK23" s="36">
        <v>-837309</v>
      </c>
      <c r="CL23" s="20">
        <f t="shared" si="54"/>
        <v>19.128541553954406</v>
      </c>
      <c r="CM23" s="19">
        <v>-997474</v>
      </c>
      <c r="CN23" s="20">
        <f t="shared" si="17"/>
        <v>28.35240118537658</v>
      </c>
      <c r="CO23" s="20">
        <f t="shared" si="55"/>
        <v>1.332566061872285</v>
      </c>
      <c r="CP23" s="36">
        <v>-1010766</v>
      </c>
      <c r="CQ23" s="20">
        <f t="shared" si="56"/>
        <v>7.955550542855619</v>
      </c>
      <c r="CR23" s="19">
        <v>-1091178</v>
      </c>
      <c r="CS23" s="20">
        <f t="shared" si="18"/>
        <v>9.3941295712971</v>
      </c>
    </row>
    <row r="24" spans="1:97" s="21" customFormat="1" ht="3.75" customHeight="1">
      <c r="A24" s="18"/>
      <c r="B24" s="19"/>
      <c r="C24" s="19"/>
      <c r="D24" s="19"/>
      <c r="E24" s="19"/>
      <c r="F24" s="19"/>
      <c r="G24" s="22"/>
      <c r="H24" s="19"/>
      <c r="I24" s="19"/>
      <c r="J24" s="19"/>
      <c r="K24" s="19"/>
      <c r="L24" s="22"/>
      <c r="M24" s="19"/>
      <c r="N24" s="19"/>
      <c r="O24" s="19"/>
      <c r="P24" s="19"/>
      <c r="Q24" s="22"/>
      <c r="R24" s="19"/>
      <c r="S24" s="19"/>
      <c r="T24" s="19"/>
      <c r="U24" s="19"/>
      <c r="V24" s="22"/>
      <c r="W24" s="19"/>
      <c r="X24" s="19"/>
      <c r="Y24" s="19"/>
      <c r="Z24" s="19"/>
      <c r="AA24" s="22"/>
      <c r="AB24" s="19"/>
      <c r="AC24" s="19"/>
      <c r="AD24" s="19"/>
      <c r="AE24" s="19"/>
      <c r="AF24" s="22"/>
      <c r="AG24" s="19"/>
      <c r="AH24" s="19"/>
      <c r="AI24" s="19"/>
      <c r="AJ24" s="19"/>
      <c r="AK24" s="22"/>
      <c r="AL24" s="19"/>
      <c r="AM24" s="19"/>
      <c r="AN24" s="19"/>
      <c r="AO24" s="19"/>
      <c r="AP24" s="22"/>
      <c r="AQ24" s="19"/>
      <c r="AR24" s="19"/>
      <c r="AS24" s="19"/>
      <c r="AT24" s="19"/>
      <c r="AU24" s="22"/>
      <c r="AV24" s="19"/>
      <c r="AW24" s="19"/>
      <c r="AX24" s="19"/>
      <c r="AY24" s="19"/>
      <c r="AZ24" s="22"/>
      <c r="BA24" s="22"/>
      <c r="BB24" s="19"/>
      <c r="BC24" s="22"/>
      <c r="BD24" s="19"/>
      <c r="BE24" s="22"/>
      <c r="BF24" s="22"/>
      <c r="BG24" s="19"/>
      <c r="BH24" s="22"/>
      <c r="BI24" s="19"/>
      <c r="BJ24" s="22"/>
      <c r="BK24" s="22"/>
      <c r="BL24" s="19"/>
      <c r="BM24" s="22"/>
      <c r="BN24" s="19"/>
      <c r="BO24" s="22"/>
      <c r="BP24" s="22"/>
      <c r="BQ24" s="19"/>
      <c r="BR24" s="22"/>
      <c r="BS24" s="19"/>
      <c r="BT24" s="22"/>
      <c r="BU24" s="22"/>
      <c r="BV24" s="19"/>
      <c r="BW24" s="22"/>
      <c r="BX24" s="19"/>
      <c r="BY24" s="22"/>
      <c r="BZ24" s="22"/>
      <c r="CA24" s="19"/>
      <c r="CB24" s="22"/>
      <c r="CC24" s="19"/>
      <c r="CD24" s="22"/>
      <c r="CE24" s="22"/>
      <c r="CF24" s="19"/>
      <c r="CG24" s="22"/>
      <c r="CH24" s="19"/>
      <c r="CI24" s="22"/>
      <c r="CJ24" s="22"/>
      <c r="CK24" s="19"/>
      <c r="CL24" s="22"/>
      <c r="CM24" s="19"/>
      <c r="CN24" s="22"/>
      <c r="CO24" s="22"/>
      <c r="CP24" s="19"/>
      <c r="CQ24" s="22"/>
      <c r="CR24" s="19"/>
      <c r="CS24" s="22"/>
    </row>
    <row r="25" spans="1:97" s="13" customFormat="1" ht="15" customHeight="1">
      <c r="A25" s="23" t="s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47"/>
    </row>
    <row r="26" spans="1:97" s="17" customFormat="1" ht="15" customHeight="1">
      <c r="A26" s="14" t="s">
        <v>22</v>
      </c>
      <c r="B26" s="35">
        <f>B27+B31+B32+B33</f>
        <v>1199092.070940209</v>
      </c>
      <c r="C26" s="40" t="s">
        <v>21</v>
      </c>
      <c r="D26" s="41" t="s">
        <v>21</v>
      </c>
      <c r="E26" s="40" t="s">
        <v>21</v>
      </c>
      <c r="F26" s="35">
        <f>F27+F31+F32+F33</f>
        <v>1315755.4678309313</v>
      </c>
      <c r="G26" s="16">
        <f aca="true" t="shared" si="57" ref="G26:G33">(F26/B26)*100-100</f>
        <v>9.729311011059096</v>
      </c>
      <c r="H26" s="40" t="s">
        <v>21</v>
      </c>
      <c r="I26" s="41" t="s">
        <v>21</v>
      </c>
      <c r="J26" s="40" t="s">
        <v>21</v>
      </c>
      <c r="K26" s="35">
        <f>K27+K31+K32+K33</f>
        <v>1488787.255158369</v>
      </c>
      <c r="L26" s="16">
        <f aca="true" t="shared" si="58" ref="L26:L33">(K26/F26)*100-100</f>
        <v>13.15075571091387</v>
      </c>
      <c r="M26" s="40" t="s">
        <v>21</v>
      </c>
      <c r="N26" s="41" t="s">
        <v>21</v>
      </c>
      <c r="O26" s="40" t="s">
        <v>21</v>
      </c>
      <c r="P26" s="35">
        <f>P27+P31+P32+P33</f>
        <v>1717950.3964244889</v>
      </c>
      <c r="Q26" s="16">
        <f aca="true" t="shared" si="59" ref="Q26:Q33">(P26/K26)*100-100</f>
        <v>15.392604985844187</v>
      </c>
      <c r="R26" s="40" t="s">
        <v>21</v>
      </c>
      <c r="S26" s="41" t="s">
        <v>21</v>
      </c>
      <c r="T26" s="40" t="s">
        <v>21</v>
      </c>
      <c r="U26" s="35">
        <f>U27+U31+U32+U33</f>
        <v>1957751.212962563</v>
      </c>
      <c r="V26" s="16">
        <f aca="true" t="shared" si="60" ref="V26:V33">(U26/P26)*100-100</f>
        <v>13.958541354695882</v>
      </c>
      <c r="W26" s="40" t="s">
        <v>21</v>
      </c>
      <c r="X26" s="41" t="s">
        <v>21</v>
      </c>
      <c r="Y26" s="40" t="s">
        <v>21</v>
      </c>
      <c r="Z26" s="35">
        <f>Z27+Z31+Z32+Z33</f>
        <v>2170584.5034221336</v>
      </c>
      <c r="AA26" s="16">
        <f aca="true" t="shared" si="61" ref="AA26:AA33">(Z26/U26)*100-100</f>
        <v>10.871314447431814</v>
      </c>
      <c r="AB26" s="40" t="s">
        <v>21</v>
      </c>
      <c r="AC26" s="41" t="s">
        <v>21</v>
      </c>
      <c r="AD26" s="40" t="s">
        <v>21</v>
      </c>
      <c r="AE26" s="35">
        <f>AE27+AE31+AE32+AE33</f>
        <v>2409449.9220720525</v>
      </c>
      <c r="AF26" s="16">
        <f aca="true" t="shared" si="62" ref="AF26:AF33">(AE26/Z26)*100-100</f>
        <v>11.004658803807217</v>
      </c>
      <c r="AG26" s="40" t="s">
        <v>21</v>
      </c>
      <c r="AH26" s="41" t="s">
        <v>21</v>
      </c>
      <c r="AI26" s="40" t="s">
        <v>21</v>
      </c>
      <c r="AJ26" s="35">
        <f>AJ27+AJ31+AJ32+AJ33</f>
        <v>2720262.937838321</v>
      </c>
      <c r="AK26" s="16">
        <f aca="true" t="shared" si="63" ref="AK26:AK33">(AJ26/AE26)*100-100</f>
        <v>12.899749976915032</v>
      </c>
      <c r="AL26" s="40" t="s">
        <v>21</v>
      </c>
      <c r="AM26" s="41" t="s">
        <v>21</v>
      </c>
      <c r="AN26" s="40" t="s">
        <v>21</v>
      </c>
      <c r="AO26" s="35">
        <f>AO27+AO31+AO32+AO33</f>
        <v>3109803.089046285</v>
      </c>
      <c r="AP26" s="16">
        <f aca="true" t="shared" si="64" ref="AP26:AP33">(AO26/AJ26)*100-100</f>
        <v>14.319944803479729</v>
      </c>
      <c r="AQ26" s="40" t="s">
        <v>21</v>
      </c>
      <c r="AR26" s="41" t="s">
        <v>21</v>
      </c>
      <c r="AS26" s="40" t="s">
        <v>21</v>
      </c>
      <c r="AT26" s="35">
        <f>AT27+AT31+AT32+AT33</f>
        <v>3333039.3554224167</v>
      </c>
      <c r="AU26" s="16">
        <f aca="true" t="shared" si="65" ref="AU26:AU33">(AT26/AO26)*100-100</f>
        <v>7.178469503822953</v>
      </c>
      <c r="AV26" s="40" t="s">
        <v>21</v>
      </c>
      <c r="AW26" s="41" t="s">
        <v>21</v>
      </c>
      <c r="AX26" s="40" t="s">
        <v>21</v>
      </c>
      <c r="AY26" s="15">
        <f>AY27+AY31+AY32+AY33+AY34</f>
        <v>3885847</v>
      </c>
      <c r="AZ26" s="16">
        <f aca="true" t="shared" si="66" ref="AZ26:AZ33">(AY26/AT26)*100-100</f>
        <v>16.585692085460607</v>
      </c>
      <c r="BA26" s="27" t="s">
        <v>21</v>
      </c>
      <c r="BB26" s="27" t="s">
        <v>21</v>
      </c>
      <c r="BC26" s="27" t="s">
        <v>21</v>
      </c>
      <c r="BD26" s="15">
        <f>BD27+BD31+BD32+BD33+BD34</f>
        <v>4376382</v>
      </c>
      <c r="BE26" s="16">
        <f aca="true" t="shared" si="67" ref="BE26:BE34">(BD26/AY26)*100-100</f>
        <v>12.623631347297007</v>
      </c>
      <c r="BF26" s="27" t="s">
        <v>21</v>
      </c>
      <c r="BG26" s="27" t="s">
        <v>21</v>
      </c>
      <c r="BH26" s="27" t="s">
        <v>21</v>
      </c>
      <c r="BI26" s="15">
        <f>BI27+BI31+BI32+BI33+BI34</f>
        <v>4814760</v>
      </c>
      <c r="BJ26" s="16">
        <f aca="true" t="shared" si="68" ref="BJ26:BJ34">(BI26/BD26)*100-100</f>
        <v>10.016904374435313</v>
      </c>
      <c r="BK26" s="27" t="s">
        <v>21</v>
      </c>
      <c r="BL26" s="27" t="s">
        <v>21</v>
      </c>
      <c r="BM26" s="27" t="s">
        <v>21</v>
      </c>
      <c r="BN26" s="15">
        <f>BN27+BN31+BN32+BN33+BN34</f>
        <v>5331619</v>
      </c>
      <c r="BO26" s="16">
        <f>(BN26/BI26)*100-100</f>
        <v>10.734886058702827</v>
      </c>
      <c r="BP26" s="27" t="s">
        <v>21</v>
      </c>
      <c r="BQ26" s="27" t="s">
        <v>21</v>
      </c>
      <c r="BR26" s="27" t="s">
        <v>21</v>
      </c>
      <c r="BS26" s="15">
        <f>BS27+BS31+BS32+BS33+BS34</f>
        <v>5778953</v>
      </c>
      <c r="BT26" s="16">
        <f>(BS26/BN26)*100-100</f>
        <v>8.390209427942992</v>
      </c>
      <c r="BU26" s="27" t="s">
        <v>21</v>
      </c>
      <c r="BV26" s="27" t="s">
        <v>21</v>
      </c>
      <c r="BW26" s="27" t="s">
        <v>21</v>
      </c>
      <c r="BX26" s="15">
        <f>BX27+BX31+BX32+BX33+BX34</f>
        <v>5995787</v>
      </c>
      <c r="BY26" s="16">
        <f>(BX26/BS26)*100-100</f>
        <v>3.7521329555717102</v>
      </c>
      <c r="BZ26" s="27" t="s">
        <v>21</v>
      </c>
      <c r="CA26" s="27" t="s">
        <v>21</v>
      </c>
      <c r="CB26" s="27" t="s">
        <v>21</v>
      </c>
      <c r="CC26" s="15">
        <f>CC27+CC31+CC32+CC33+CC34</f>
        <v>6269328</v>
      </c>
      <c r="CD26" s="16">
        <f>(CC26/BX26)*100-100</f>
        <v>4.562220105550779</v>
      </c>
      <c r="CE26" s="27" t="s">
        <v>21</v>
      </c>
      <c r="CF26" s="27" t="s">
        <v>21</v>
      </c>
      <c r="CG26" s="27" t="s">
        <v>21</v>
      </c>
      <c r="CH26" s="15">
        <f>CH27+CH31+CH32+CH33+CH34</f>
        <v>6585479</v>
      </c>
      <c r="CI26" s="16">
        <f aca="true" t="shared" si="69" ref="CI26:CI34">(CH26/CC26)*100-100</f>
        <v>5.042821176368491</v>
      </c>
      <c r="CJ26" s="27" t="s">
        <v>21</v>
      </c>
      <c r="CK26" s="27" t="s">
        <v>21</v>
      </c>
      <c r="CL26" s="27" t="s">
        <v>21</v>
      </c>
      <c r="CM26" s="15">
        <f>CM27+CM31+CM32+CM33+CM34</f>
        <v>7004141</v>
      </c>
      <c r="CN26" s="16">
        <f aca="true" t="shared" si="70" ref="CN26:CN34">(CM26/CH26)*100-100</f>
        <v>6.357350771295444</v>
      </c>
      <c r="CO26" s="27" t="s">
        <v>21</v>
      </c>
      <c r="CP26" s="27" t="s">
        <v>21</v>
      </c>
      <c r="CQ26" s="27" t="s">
        <v>21</v>
      </c>
      <c r="CR26" s="15">
        <f>CR27+CR31+CR32+CR33+CR34</f>
        <v>7389131</v>
      </c>
      <c r="CS26" s="16">
        <f>(CR26/CM26)*100-100</f>
        <v>5.496605508084443</v>
      </c>
    </row>
    <row r="27" spans="1:97" s="21" customFormat="1" ht="21" customHeight="1">
      <c r="A27" s="18" t="s">
        <v>10</v>
      </c>
      <c r="B27" s="36">
        <v>469949.23126248387</v>
      </c>
      <c r="C27" s="42" t="s">
        <v>21</v>
      </c>
      <c r="D27" s="43" t="s">
        <v>21</v>
      </c>
      <c r="E27" s="42" t="s">
        <v>21</v>
      </c>
      <c r="F27" s="36">
        <v>520500.94412777096</v>
      </c>
      <c r="G27" s="20">
        <f t="shared" si="57"/>
        <v>10.75684552765064</v>
      </c>
      <c r="H27" s="42" t="s">
        <v>21</v>
      </c>
      <c r="I27" s="43" t="s">
        <v>21</v>
      </c>
      <c r="J27" s="42" t="s">
        <v>21</v>
      </c>
      <c r="K27" s="36">
        <v>579309.6806634816</v>
      </c>
      <c r="L27" s="20">
        <f t="shared" si="58"/>
        <v>11.298487966099529</v>
      </c>
      <c r="M27" s="42" t="s">
        <v>21</v>
      </c>
      <c r="N27" s="43" t="s">
        <v>21</v>
      </c>
      <c r="O27" s="42" t="s">
        <v>21</v>
      </c>
      <c r="P27" s="36">
        <v>661552.0359945423</v>
      </c>
      <c r="Q27" s="20">
        <f t="shared" si="59"/>
        <v>14.196613327239561</v>
      </c>
      <c r="R27" s="42" t="s">
        <v>21</v>
      </c>
      <c r="S27" s="43" t="s">
        <v>21</v>
      </c>
      <c r="T27" s="42" t="s">
        <v>21</v>
      </c>
      <c r="U27" s="36">
        <v>750180.1151762386</v>
      </c>
      <c r="V27" s="20">
        <f t="shared" si="60"/>
        <v>13.396992883327385</v>
      </c>
      <c r="W27" s="42" t="s">
        <v>21</v>
      </c>
      <c r="X27" s="43" t="s">
        <v>21</v>
      </c>
      <c r="Y27" s="42" t="s">
        <v>21</v>
      </c>
      <c r="Z27" s="36">
        <v>851698.0611234059</v>
      </c>
      <c r="AA27" s="20">
        <f t="shared" si="61"/>
        <v>13.532476253828449</v>
      </c>
      <c r="AB27" s="42" t="s">
        <v>21</v>
      </c>
      <c r="AC27" s="43" t="s">
        <v>21</v>
      </c>
      <c r="AD27" s="42" t="s">
        <v>21</v>
      </c>
      <c r="AE27" s="36">
        <v>963283.274372316</v>
      </c>
      <c r="AF27" s="20">
        <f t="shared" si="62"/>
        <v>13.101499033792209</v>
      </c>
      <c r="AG27" s="42" t="s">
        <v>21</v>
      </c>
      <c r="AH27" s="43" t="s">
        <v>21</v>
      </c>
      <c r="AI27" s="42" t="s">
        <v>21</v>
      </c>
      <c r="AJ27" s="36">
        <v>1094553.6814622947</v>
      </c>
      <c r="AK27" s="20">
        <f t="shared" si="63"/>
        <v>13.627393995345315</v>
      </c>
      <c r="AL27" s="42" t="s">
        <v>21</v>
      </c>
      <c r="AM27" s="43" t="s">
        <v>21</v>
      </c>
      <c r="AN27" s="42" t="s">
        <v>21</v>
      </c>
      <c r="AO27" s="36">
        <v>1261043.7241027392</v>
      </c>
      <c r="AP27" s="20">
        <f t="shared" si="64"/>
        <v>15.210769965893164</v>
      </c>
      <c r="AQ27" s="42" t="s">
        <v>21</v>
      </c>
      <c r="AR27" s="43" t="s">
        <v>21</v>
      </c>
      <c r="AS27" s="42" t="s">
        <v>21</v>
      </c>
      <c r="AT27" s="36">
        <v>1413173.1848761495</v>
      </c>
      <c r="AU27" s="20">
        <f t="shared" si="65"/>
        <v>12.063773671420776</v>
      </c>
      <c r="AV27" s="42" t="s">
        <v>21</v>
      </c>
      <c r="AW27" s="43" t="s">
        <v>21</v>
      </c>
      <c r="AX27" s="42" t="s">
        <v>21</v>
      </c>
      <c r="AY27" s="19">
        <v>1618190</v>
      </c>
      <c r="AZ27" s="20">
        <f t="shared" si="66"/>
        <v>14.50755061856188</v>
      </c>
      <c r="BA27" s="28" t="s">
        <v>21</v>
      </c>
      <c r="BB27" s="28" t="s">
        <v>21</v>
      </c>
      <c r="BC27" s="28" t="s">
        <v>21</v>
      </c>
      <c r="BD27" s="19">
        <v>1846781</v>
      </c>
      <c r="BE27" s="20">
        <f t="shared" si="67"/>
        <v>14.126338687051572</v>
      </c>
      <c r="BF27" s="28" t="s">
        <v>21</v>
      </c>
      <c r="BG27" s="28" t="s">
        <v>21</v>
      </c>
      <c r="BH27" s="28" t="s">
        <v>21</v>
      </c>
      <c r="BI27" s="19">
        <v>2058854</v>
      </c>
      <c r="BJ27" s="20">
        <f t="shared" si="68"/>
        <v>11.483386497911766</v>
      </c>
      <c r="BK27" s="28" t="s">
        <v>21</v>
      </c>
      <c r="BL27" s="28" t="s">
        <v>21</v>
      </c>
      <c r="BM27" s="28" t="s">
        <v>21</v>
      </c>
      <c r="BN27" s="19">
        <v>2305713</v>
      </c>
      <c r="BO27" s="20">
        <f aca="true" t="shared" si="71" ref="BO27:BO34">(BN27/BI27)*100-100</f>
        <v>11.990116831985162</v>
      </c>
      <c r="BP27" s="28" t="s">
        <v>21</v>
      </c>
      <c r="BQ27" s="28" t="s">
        <v>21</v>
      </c>
      <c r="BR27" s="28" t="s">
        <v>21</v>
      </c>
      <c r="BS27" s="19">
        <v>2515369</v>
      </c>
      <c r="BT27" s="20">
        <f aca="true" t="shared" si="72" ref="BT27:BT34">(BS27/BN27)*100-100</f>
        <v>9.092892307065085</v>
      </c>
      <c r="BU27" s="28" t="s">
        <v>21</v>
      </c>
      <c r="BV27" s="28" t="s">
        <v>21</v>
      </c>
      <c r="BW27" s="28" t="s">
        <v>21</v>
      </c>
      <c r="BX27" s="19">
        <v>2672020</v>
      </c>
      <c r="BY27" s="20">
        <f aca="true" t="shared" si="73" ref="BY27:BY34">(BX27/BS27)*100-100</f>
        <v>6.227754257923991</v>
      </c>
      <c r="BZ27" s="28" t="s">
        <v>21</v>
      </c>
      <c r="CA27" s="28" t="s">
        <v>21</v>
      </c>
      <c r="CB27" s="28" t="s">
        <v>21</v>
      </c>
      <c r="CC27" s="19">
        <v>2802436</v>
      </c>
      <c r="CD27" s="20">
        <f aca="true" t="shared" si="74" ref="CD27:CD34">(CC27/BX27)*100-100</f>
        <v>4.880801790405755</v>
      </c>
      <c r="CE27" s="28" t="s">
        <v>21</v>
      </c>
      <c r="CF27" s="28" t="s">
        <v>21</v>
      </c>
      <c r="CG27" s="28" t="s">
        <v>21</v>
      </c>
      <c r="CH27" s="19">
        <v>2920537</v>
      </c>
      <c r="CI27" s="20">
        <f t="shared" si="69"/>
        <v>4.214226480105168</v>
      </c>
      <c r="CJ27" s="28" t="s">
        <v>21</v>
      </c>
      <c r="CK27" s="28" t="s">
        <v>21</v>
      </c>
      <c r="CL27" s="28" t="s">
        <v>21</v>
      </c>
      <c r="CM27" s="19">
        <v>3055773</v>
      </c>
      <c r="CN27" s="20">
        <f t="shared" si="70"/>
        <v>4.630518291670342</v>
      </c>
      <c r="CO27" s="28" t="s">
        <v>21</v>
      </c>
      <c r="CP27" s="28" t="s">
        <v>21</v>
      </c>
      <c r="CQ27" s="28" t="s">
        <v>21</v>
      </c>
      <c r="CR27" s="19">
        <v>3217680</v>
      </c>
      <c r="CS27" s="46">
        <f aca="true" t="shared" si="75" ref="CS27:CS34">(CR27/CM27)*100-100</f>
        <v>5.298397492222094</v>
      </c>
    </row>
    <row r="28" spans="1:97" s="21" customFormat="1" ht="21" customHeight="1">
      <c r="A28" s="18" t="s">
        <v>11</v>
      </c>
      <c r="B28" s="36">
        <v>380780.23126248387</v>
      </c>
      <c r="C28" s="42" t="s">
        <v>21</v>
      </c>
      <c r="D28" s="43" t="s">
        <v>21</v>
      </c>
      <c r="E28" s="42" t="s">
        <v>21</v>
      </c>
      <c r="F28" s="36">
        <v>418094.9441277706</v>
      </c>
      <c r="G28" s="20">
        <f t="shared" si="57"/>
        <v>9.79954047025214</v>
      </c>
      <c r="H28" s="42" t="s">
        <v>21</v>
      </c>
      <c r="I28" s="43" t="s">
        <v>21</v>
      </c>
      <c r="J28" s="42" t="s">
        <v>21</v>
      </c>
      <c r="K28" s="36">
        <v>467238.6806634814</v>
      </c>
      <c r="L28" s="20">
        <f t="shared" si="58"/>
        <v>11.7542049302305</v>
      </c>
      <c r="M28" s="42" t="s">
        <v>21</v>
      </c>
      <c r="N28" s="43" t="s">
        <v>21</v>
      </c>
      <c r="O28" s="42" t="s">
        <v>21</v>
      </c>
      <c r="P28" s="36">
        <v>531007.5859945427</v>
      </c>
      <c r="Q28" s="20">
        <f t="shared" si="59"/>
        <v>13.648036425517901</v>
      </c>
      <c r="R28" s="42" t="s">
        <v>21</v>
      </c>
      <c r="S28" s="43" t="s">
        <v>21</v>
      </c>
      <c r="T28" s="42" t="s">
        <v>21</v>
      </c>
      <c r="U28" s="36">
        <v>599802.9721762395</v>
      </c>
      <c r="V28" s="20">
        <f t="shared" si="60"/>
        <v>12.95563151943442</v>
      </c>
      <c r="W28" s="42" t="s">
        <v>21</v>
      </c>
      <c r="X28" s="43" t="s">
        <v>21</v>
      </c>
      <c r="Y28" s="42" t="s">
        <v>21</v>
      </c>
      <c r="Z28" s="36">
        <v>683788.562123406</v>
      </c>
      <c r="AA28" s="20">
        <f t="shared" si="61"/>
        <v>14.00219636165609</v>
      </c>
      <c r="AB28" s="42" t="s">
        <v>21</v>
      </c>
      <c r="AC28" s="43" t="s">
        <v>21</v>
      </c>
      <c r="AD28" s="42" t="s">
        <v>21</v>
      </c>
      <c r="AE28" s="36">
        <v>776548.175792316</v>
      </c>
      <c r="AF28" s="20">
        <f t="shared" si="62"/>
        <v>13.565540403433857</v>
      </c>
      <c r="AG28" s="42" t="s">
        <v>21</v>
      </c>
      <c r="AH28" s="43" t="s">
        <v>21</v>
      </c>
      <c r="AI28" s="42" t="s">
        <v>21</v>
      </c>
      <c r="AJ28" s="36">
        <v>877217.5303722956</v>
      </c>
      <c r="AK28" s="20">
        <f t="shared" si="63"/>
        <v>12.963697258997001</v>
      </c>
      <c r="AL28" s="42" t="s">
        <v>21</v>
      </c>
      <c r="AM28" s="43" t="s">
        <v>21</v>
      </c>
      <c r="AN28" s="42" t="s">
        <v>21</v>
      </c>
      <c r="AO28" s="36">
        <v>1009584.5092827394</v>
      </c>
      <c r="AP28" s="20">
        <f t="shared" si="64"/>
        <v>15.089413324226044</v>
      </c>
      <c r="AQ28" s="42" t="s">
        <v>21</v>
      </c>
      <c r="AR28" s="43" t="s">
        <v>21</v>
      </c>
      <c r="AS28" s="42" t="s">
        <v>21</v>
      </c>
      <c r="AT28" s="36">
        <v>1126506.3522761497</v>
      </c>
      <c r="AU28" s="20">
        <f t="shared" si="65"/>
        <v>11.581184330619095</v>
      </c>
      <c r="AV28" s="42" t="s">
        <v>21</v>
      </c>
      <c r="AW28" s="43" t="s">
        <v>21</v>
      </c>
      <c r="AX28" s="42" t="s">
        <v>21</v>
      </c>
      <c r="AY28" s="19">
        <v>1277285</v>
      </c>
      <c r="AZ28" s="20">
        <f t="shared" si="66"/>
        <v>13.384624722194971</v>
      </c>
      <c r="BA28" s="28" t="s">
        <v>21</v>
      </c>
      <c r="BB28" s="28" t="s">
        <v>21</v>
      </c>
      <c r="BC28" s="28" t="s">
        <v>21</v>
      </c>
      <c r="BD28" s="19">
        <v>1453655</v>
      </c>
      <c r="BE28" s="20">
        <f t="shared" si="67"/>
        <v>13.808194725531095</v>
      </c>
      <c r="BF28" s="28" t="s">
        <v>21</v>
      </c>
      <c r="BG28" s="28" t="s">
        <v>21</v>
      </c>
      <c r="BH28" s="28" t="s">
        <v>21</v>
      </c>
      <c r="BI28" s="19">
        <v>1626983</v>
      </c>
      <c r="BJ28" s="20">
        <f t="shared" si="68"/>
        <v>11.923599478555772</v>
      </c>
      <c r="BK28" s="28" t="s">
        <v>21</v>
      </c>
      <c r="BL28" s="28" t="s">
        <v>21</v>
      </c>
      <c r="BM28" s="28" t="s">
        <v>21</v>
      </c>
      <c r="BN28" s="19">
        <v>1822210</v>
      </c>
      <c r="BO28" s="20">
        <f t="shared" si="71"/>
        <v>11.999326360509002</v>
      </c>
      <c r="BP28" s="28" t="s">
        <v>21</v>
      </c>
      <c r="BQ28" s="28" t="s">
        <v>21</v>
      </c>
      <c r="BR28" s="28" t="s">
        <v>21</v>
      </c>
      <c r="BS28" s="19">
        <v>2000409</v>
      </c>
      <c r="BT28" s="20">
        <f t="shared" si="72"/>
        <v>9.779279007359193</v>
      </c>
      <c r="BU28" s="28" t="s">
        <v>21</v>
      </c>
      <c r="BV28" s="28" t="s">
        <v>21</v>
      </c>
      <c r="BW28" s="28" t="s">
        <v>21</v>
      </c>
      <c r="BX28" s="19">
        <v>2126848</v>
      </c>
      <c r="BY28" s="20">
        <f t="shared" si="73"/>
        <v>6.320657425556476</v>
      </c>
      <c r="BZ28" s="28" t="s">
        <v>21</v>
      </c>
      <c r="CA28" s="28" t="s">
        <v>21</v>
      </c>
      <c r="CB28" s="28" t="s">
        <v>21</v>
      </c>
      <c r="CC28" s="19">
        <v>2229292</v>
      </c>
      <c r="CD28" s="20">
        <f t="shared" si="74"/>
        <v>4.816705284063545</v>
      </c>
      <c r="CE28" s="28" t="s">
        <v>21</v>
      </c>
      <c r="CF28" s="28" t="s">
        <v>21</v>
      </c>
      <c r="CG28" s="28" t="s">
        <v>21</v>
      </c>
      <c r="CH28" s="19">
        <v>2312355</v>
      </c>
      <c r="CI28" s="20">
        <f t="shared" si="69"/>
        <v>3.725981163526356</v>
      </c>
      <c r="CJ28" s="28" t="s">
        <v>21</v>
      </c>
      <c r="CK28" s="28" t="s">
        <v>21</v>
      </c>
      <c r="CL28" s="28" t="s">
        <v>21</v>
      </c>
      <c r="CM28" s="19">
        <v>2422298</v>
      </c>
      <c r="CN28" s="20">
        <f t="shared" si="70"/>
        <v>4.754590017536245</v>
      </c>
      <c r="CO28" s="28" t="s">
        <v>21</v>
      </c>
      <c r="CP28" s="28" t="s">
        <v>21</v>
      </c>
      <c r="CQ28" s="28" t="s">
        <v>21</v>
      </c>
      <c r="CR28" s="19">
        <v>2539693</v>
      </c>
      <c r="CS28" s="46">
        <f t="shared" si="75"/>
        <v>4.846430951105106</v>
      </c>
    </row>
    <row r="29" spans="1:97" s="21" customFormat="1" ht="21" customHeight="1">
      <c r="A29" s="18" t="s">
        <v>12</v>
      </c>
      <c r="B29" s="36">
        <v>67435.00000000001</v>
      </c>
      <c r="C29" s="42" t="s">
        <v>21</v>
      </c>
      <c r="D29" s="43" t="s">
        <v>21</v>
      </c>
      <c r="E29" s="42" t="s">
        <v>21</v>
      </c>
      <c r="F29" s="36">
        <v>76664</v>
      </c>
      <c r="G29" s="20">
        <f t="shared" si="57"/>
        <v>13.685771483650882</v>
      </c>
      <c r="H29" s="42" t="s">
        <v>21</v>
      </c>
      <c r="I29" s="43" t="s">
        <v>21</v>
      </c>
      <c r="J29" s="42" t="s">
        <v>21</v>
      </c>
      <c r="K29" s="36">
        <v>84062.99999999994</v>
      </c>
      <c r="L29" s="20">
        <f t="shared" si="58"/>
        <v>9.651205259313286</v>
      </c>
      <c r="M29" s="42" t="s">
        <v>21</v>
      </c>
      <c r="N29" s="43" t="s">
        <v>21</v>
      </c>
      <c r="O29" s="42" t="s">
        <v>21</v>
      </c>
      <c r="P29" s="36">
        <v>99492.45000000004</v>
      </c>
      <c r="Q29" s="20">
        <f t="shared" si="59"/>
        <v>18.354626886977755</v>
      </c>
      <c r="R29" s="42" t="s">
        <v>21</v>
      </c>
      <c r="S29" s="43" t="s">
        <v>21</v>
      </c>
      <c r="T29" s="42" t="s">
        <v>21</v>
      </c>
      <c r="U29" s="36">
        <v>118417.14300000004</v>
      </c>
      <c r="V29" s="20">
        <f t="shared" si="60"/>
        <v>19.02123527966191</v>
      </c>
      <c r="W29" s="42" t="s">
        <v>21</v>
      </c>
      <c r="X29" s="43" t="s">
        <v>21</v>
      </c>
      <c r="Y29" s="42" t="s">
        <v>21</v>
      </c>
      <c r="Z29" s="36">
        <v>129465.49899999997</v>
      </c>
      <c r="AA29" s="20">
        <f t="shared" si="61"/>
        <v>9.330030872303624</v>
      </c>
      <c r="AB29" s="42" t="s">
        <v>21</v>
      </c>
      <c r="AC29" s="43" t="s">
        <v>21</v>
      </c>
      <c r="AD29" s="42" t="s">
        <v>21</v>
      </c>
      <c r="AE29" s="36">
        <v>151749.09857999996</v>
      </c>
      <c r="AF29" s="20">
        <f t="shared" si="62"/>
        <v>17.211998371859664</v>
      </c>
      <c r="AG29" s="42" t="s">
        <v>21</v>
      </c>
      <c r="AH29" s="43" t="s">
        <v>21</v>
      </c>
      <c r="AI29" s="42" t="s">
        <v>21</v>
      </c>
      <c r="AJ29" s="36">
        <v>179752.15109000006</v>
      </c>
      <c r="AK29" s="20">
        <f t="shared" si="63"/>
        <v>18.453521485162085</v>
      </c>
      <c r="AL29" s="42" t="s">
        <v>21</v>
      </c>
      <c r="AM29" s="43" t="s">
        <v>21</v>
      </c>
      <c r="AN29" s="42" t="s">
        <v>21</v>
      </c>
      <c r="AO29" s="36">
        <v>210090.21482000005</v>
      </c>
      <c r="AP29" s="20">
        <f t="shared" si="64"/>
        <v>16.877719429799782</v>
      </c>
      <c r="AQ29" s="42" t="s">
        <v>21</v>
      </c>
      <c r="AR29" s="43" t="s">
        <v>21</v>
      </c>
      <c r="AS29" s="42" t="s">
        <v>21</v>
      </c>
      <c r="AT29" s="36">
        <v>239769.83259999997</v>
      </c>
      <c r="AU29" s="20">
        <f t="shared" si="65"/>
        <v>14.127082408587484</v>
      </c>
      <c r="AV29" s="42" t="s">
        <v>21</v>
      </c>
      <c r="AW29" s="43" t="s">
        <v>21</v>
      </c>
      <c r="AX29" s="42" t="s">
        <v>21</v>
      </c>
      <c r="AY29" s="19">
        <v>290193</v>
      </c>
      <c r="AZ29" s="20">
        <f t="shared" si="66"/>
        <v>21.029821330408694</v>
      </c>
      <c r="BA29" s="28" t="s">
        <v>21</v>
      </c>
      <c r="BB29" s="28" t="s">
        <v>21</v>
      </c>
      <c r="BC29" s="28" t="s">
        <v>21</v>
      </c>
      <c r="BD29" s="19">
        <v>338487</v>
      </c>
      <c r="BE29" s="20">
        <f t="shared" si="67"/>
        <v>16.642027891782377</v>
      </c>
      <c r="BF29" s="28" t="s">
        <v>21</v>
      </c>
      <c r="BG29" s="28" t="s">
        <v>21</v>
      </c>
      <c r="BH29" s="28" t="s">
        <v>21</v>
      </c>
      <c r="BI29" s="19">
        <v>374647</v>
      </c>
      <c r="BJ29" s="20">
        <f t="shared" si="68"/>
        <v>10.682832723265605</v>
      </c>
      <c r="BK29" s="28" t="s">
        <v>21</v>
      </c>
      <c r="BL29" s="28" t="s">
        <v>21</v>
      </c>
      <c r="BM29" s="28" t="s">
        <v>21</v>
      </c>
      <c r="BN29" s="19">
        <v>421108</v>
      </c>
      <c r="BO29" s="20">
        <f t="shared" si="71"/>
        <v>12.40127373234003</v>
      </c>
      <c r="BP29" s="28" t="s">
        <v>21</v>
      </c>
      <c r="BQ29" s="28" t="s">
        <v>21</v>
      </c>
      <c r="BR29" s="28" t="s">
        <v>21</v>
      </c>
      <c r="BS29" s="19">
        <v>445250</v>
      </c>
      <c r="BT29" s="20">
        <f t="shared" si="72"/>
        <v>5.732971114298465</v>
      </c>
      <c r="BU29" s="28" t="s">
        <v>21</v>
      </c>
      <c r="BV29" s="28" t="s">
        <v>21</v>
      </c>
      <c r="BW29" s="28" t="s">
        <v>21</v>
      </c>
      <c r="BX29" s="19">
        <v>473185</v>
      </c>
      <c r="BY29" s="20">
        <f t="shared" si="73"/>
        <v>6.274003368893872</v>
      </c>
      <c r="BZ29" s="28" t="s">
        <v>21</v>
      </c>
      <c r="CA29" s="28" t="s">
        <v>21</v>
      </c>
      <c r="CB29" s="28" t="s">
        <v>21</v>
      </c>
      <c r="CC29" s="19">
        <v>494799</v>
      </c>
      <c r="CD29" s="20">
        <f t="shared" si="74"/>
        <v>4.567769477054441</v>
      </c>
      <c r="CE29" s="28" t="s">
        <v>21</v>
      </c>
      <c r="CF29" s="28" t="s">
        <v>21</v>
      </c>
      <c r="CG29" s="28" t="s">
        <v>21</v>
      </c>
      <c r="CH29" s="19">
        <v>518850</v>
      </c>
      <c r="CI29" s="20">
        <f t="shared" si="69"/>
        <v>4.860761642606377</v>
      </c>
      <c r="CJ29" s="28" t="s">
        <v>21</v>
      </c>
      <c r="CK29" s="28" t="s">
        <v>21</v>
      </c>
      <c r="CL29" s="28" t="s">
        <v>21</v>
      </c>
      <c r="CM29" s="19">
        <v>536663</v>
      </c>
      <c r="CN29" s="20">
        <f t="shared" si="70"/>
        <v>3.4331695094921457</v>
      </c>
      <c r="CO29" s="28" t="s">
        <v>21</v>
      </c>
      <c r="CP29" s="28" t="s">
        <v>21</v>
      </c>
      <c r="CQ29" s="28" t="s">
        <v>21</v>
      </c>
      <c r="CR29" s="19">
        <v>572894</v>
      </c>
      <c r="CS29" s="46">
        <f t="shared" si="75"/>
        <v>6.751164138388518</v>
      </c>
    </row>
    <row r="30" spans="1:97" s="21" customFormat="1" ht="21" customHeight="1">
      <c r="A30" s="18" t="s">
        <v>13</v>
      </c>
      <c r="B30" s="36">
        <v>21733.99999999995</v>
      </c>
      <c r="C30" s="42" t="s">
        <v>21</v>
      </c>
      <c r="D30" s="43" t="s">
        <v>21</v>
      </c>
      <c r="E30" s="42" t="s">
        <v>21</v>
      </c>
      <c r="F30" s="36">
        <v>25742.00000000004</v>
      </c>
      <c r="G30" s="20">
        <f t="shared" si="57"/>
        <v>18.441152111898873</v>
      </c>
      <c r="H30" s="42" t="s">
        <v>21</v>
      </c>
      <c r="I30" s="43" t="s">
        <v>21</v>
      </c>
      <c r="J30" s="42" t="s">
        <v>21</v>
      </c>
      <c r="K30" s="36">
        <v>28007.99999999995</v>
      </c>
      <c r="L30" s="20">
        <f t="shared" si="58"/>
        <v>8.802734830238151</v>
      </c>
      <c r="M30" s="42" t="s">
        <v>21</v>
      </c>
      <c r="N30" s="43" t="s">
        <v>21</v>
      </c>
      <c r="O30" s="42" t="s">
        <v>21</v>
      </c>
      <c r="P30" s="36">
        <v>31052.000000000007</v>
      </c>
      <c r="Q30" s="20">
        <f t="shared" si="59"/>
        <v>10.868323336189874</v>
      </c>
      <c r="R30" s="42" t="s">
        <v>21</v>
      </c>
      <c r="S30" s="43" t="s">
        <v>21</v>
      </c>
      <c r="T30" s="42" t="s">
        <v>21</v>
      </c>
      <c r="U30" s="36">
        <v>31960.000000000036</v>
      </c>
      <c r="V30" s="20">
        <f t="shared" si="60"/>
        <v>2.9241272703852417</v>
      </c>
      <c r="W30" s="42" t="s">
        <v>21</v>
      </c>
      <c r="X30" s="43" t="s">
        <v>21</v>
      </c>
      <c r="Y30" s="42" t="s">
        <v>21</v>
      </c>
      <c r="Z30" s="36">
        <v>38444.00000000001</v>
      </c>
      <c r="AA30" s="20">
        <f t="shared" si="61"/>
        <v>20.287859824780853</v>
      </c>
      <c r="AB30" s="42" t="s">
        <v>21</v>
      </c>
      <c r="AC30" s="43" t="s">
        <v>21</v>
      </c>
      <c r="AD30" s="42" t="s">
        <v>21</v>
      </c>
      <c r="AE30" s="36">
        <v>34986.000000000015</v>
      </c>
      <c r="AF30" s="20">
        <f t="shared" si="62"/>
        <v>-8.99490167516386</v>
      </c>
      <c r="AG30" s="42" t="s">
        <v>21</v>
      </c>
      <c r="AH30" s="43" t="s">
        <v>21</v>
      </c>
      <c r="AI30" s="42" t="s">
        <v>21</v>
      </c>
      <c r="AJ30" s="36">
        <v>37583.999999999956</v>
      </c>
      <c r="AK30" s="20">
        <f t="shared" si="63"/>
        <v>7.425827473846496</v>
      </c>
      <c r="AL30" s="42" t="s">
        <v>21</v>
      </c>
      <c r="AM30" s="43" t="s">
        <v>21</v>
      </c>
      <c r="AN30" s="42" t="s">
        <v>21</v>
      </c>
      <c r="AO30" s="36">
        <v>41369</v>
      </c>
      <c r="AP30" s="20">
        <f t="shared" si="64"/>
        <v>10.070774797786413</v>
      </c>
      <c r="AQ30" s="42" t="s">
        <v>21</v>
      </c>
      <c r="AR30" s="43" t="s">
        <v>21</v>
      </c>
      <c r="AS30" s="42" t="s">
        <v>21</v>
      </c>
      <c r="AT30" s="36">
        <v>46897.000000000015</v>
      </c>
      <c r="AU30" s="20">
        <f t="shared" si="65"/>
        <v>13.362662863496851</v>
      </c>
      <c r="AV30" s="42" t="s">
        <v>21</v>
      </c>
      <c r="AW30" s="43" t="s">
        <v>21</v>
      </c>
      <c r="AX30" s="42" t="s">
        <v>21</v>
      </c>
      <c r="AY30" s="19">
        <v>50712</v>
      </c>
      <c r="AZ30" s="20">
        <f t="shared" si="66"/>
        <v>8.134848711004935</v>
      </c>
      <c r="BA30" s="28" t="s">
        <v>21</v>
      </c>
      <c r="BB30" s="28" t="s">
        <v>21</v>
      </c>
      <c r="BC30" s="28" t="s">
        <v>21</v>
      </c>
      <c r="BD30" s="19">
        <v>54639</v>
      </c>
      <c r="BE30" s="20">
        <f t="shared" si="67"/>
        <v>7.743729294841458</v>
      </c>
      <c r="BF30" s="28" t="s">
        <v>21</v>
      </c>
      <c r="BG30" s="28" t="s">
        <v>21</v>
      </c>
      <c r="BH30" s="28" t="s">
        <v>21</v>
      </c>
      <c r="BI30" s="19">
        <v>57224</v>
      </c>
      <c r="BJ30" s="20">
        <f t="shared" si="68"/>
        <v>4.731052910924433</v>
      </c>
      <c r="BK30" s="28" t="s">
        <v>21</v>
      </c>
      <c r="BL30" s="28" t="s">
        <v>21</v>
      </c>
      <c r="BM30" s="28" t="s">
        <v>21</v>
      </c>
      <c r="BN30" s="19">
        <v>62395</v>
      </c>
      <c r="BO30" s="20">
        <f t="shared" si="71"/>
        <v>9.036418286033836</v>
      </c>
      <c r="BP30" s="28" t="s">
        <v>21</v>
      </c>
      <c r="BQ30" s="28" t="s">
        <v>21</v>
      </c>
      <c r="BR30" s="28" t="s">
        <v>21</v>
      </c>
      <c r="BS30" s="19">
        <v>69710</v>
      </c>
      <c r="BT30" s="20">
        <f t="shared" si="72"/>
        <v>11.72369580895905</v>
      </c>
      <c r="BU30" s="28" t="s">
        <v>21</v>
      </c>
      <c r="BV30" s="28" t="s">
        <v>21</v>
      </c>
      <c r="BW30" s="28" t="s">
        <v>21</v>
      </c>
      <c r="BX30" s="19">
        <v>71987</v>
      </c>
      <c r="BY30" s="20">
        <f t="shared" si="73"/>
        <v>3.2663893272127495</v>
      </c>
      <c r="BZ30" s="28" t="s">
        <v>21</v>
      </c>
      <c r="CA30" s="28" t="s">
        <v>21</v>
      </c>
      <c r="CB30" s="28" t="s">
        <v>21</v>
      </c>
      <c r="CC30" s="19">
        <v>78345</v>
      </c>
      <c r="CD30" s="20">
        <f t="shared" si="74"/>
        <v>8.832150249350576</v>
      </c>
      <c r="CE30" s="28" t="s">
        <v>21</v>
      </c>
      <c r="CF30" s="28" t="s">
        <v>21</v>
      </c>
      <c r="CG30" s="28" t="s">
        <v>21</v>
      </c>
      <c r="CH30" s="19">
        <v>89332</v>
      </c>
      <c r="CI30" s="20">
        <f t="shared" si="69"/>
        <v>14.023868785500042</v>
      </c>
      <c r="CJ30" s="28" t="s">
        <v>21</v>
      </c>
      <c r="CK30" s="28" t="s">
        <v>21</v>
      </c>
      <c r="CL30" s="28" t="s">
        <v>21</v>
      </c>
      <c r="CM30" s="19">
        <v>96812</v>
      </c>
      <c r="CN30" s="20">
        <f t="shared" si="70"/>
        <v>8.373259302377647</v>
      </c>
      <c r="CO30" s="28" t="s">
        <v>21</v>
      </c>
      <c r="CP30" s="28" t="s">
        <v>21</v>
      </c>
      <c r="CQ30" s="28" t="s">
        <v>21</v>
      </c>
      <c r="CR30" s="19">
        <v>105093</v>
      </c>
      <c r="CS30" s="46">
        <f t="shared" si="75"/>
        <v>8.553691691112661</v>
      </c>
    </row>
    <row r="31" spans="1:97" s="21" customFormat="1" ht="21" customHeight="1">
      <c r="A31" s="18" t="s">
        <v>18</v>
      </c>
      <c r="B31" s="36">
        <v>148364.57542908948</v>
      </c>
      <c r="C31" s="42" t="s">
        <v>21</v>
      </c>
      <c r="D31" s="43" t="s">
        <v>21</v>
      </c>
      <c r="E31" s="42" t="s">
        <v>21</v>
      </c>
      <c r="F31" s="36">
        <v>154420.2358556899</v>
      </c>
      <c r="G31" s="20">
        <f t="shared" si="57"/>
        <v>4.081608031490447</v>
      </c>
      <c r="H31" s="42" t="s">
        <v>21</v>
      </c>
      <c r="I31" s="43" t="s">
        <v>21</v>
      </c>
      <c r="J31" s="42" t="s">
        <v>21</v>
      </c>
      <c r="K31" s="36">
        <v>168168.94465613607</v>
      </c>
      <c r="L31" s="20">
        <f t="shared" si="58"/>
        <v>8.903437249826965</v>
      </c>
      <c r="M31" s="42" t="s">
        <v>21</v>
      </c>
      <c r="N31" s="43" t="s">
        <v>21</v>
      </c>
      <c r="O31" s="42" t="s">
        <v>21</v>
      </c>
      <c r="P31" s="36">
        <v>203404.30954584235</v>
      </c>
      <c r="Q31" s="20">
        <f t="shared" si="59"/>
        <v>20.95236130651466</v>
      </c>
      <c r="R31" s="42" t="s">
        <v>21</v>
      </c>
      <c r="S31" s="43" t="s">
        <v>21</v>
      </c>
      <c r="T31" s="42" t="s">
        <v>21</v>
      </c>
      <c r="U31" s="36">
        <v>210608.37324319908</v>
      </c>
      <c r="V31" s="20">
        <f t="shared" si="60"/>
        <v>3.5417458526035404</v>
      </c>
      <c r="W31" s="42" t="s">
        <v>21</v>
      </c>
      <c r="X31" s="43" t="s">
        <v>21</v>
      </c>
      <c r="Y31" s="42" t="s">
        <v>21</v>
      </c>
      <c r="Z31" s="36">
        <v>226758.5804271427</v>
      </c>
      <c r="AA31" s="20">
        <f t="shared" si="61"/>
        <v>7.668359493615313</v>
      </c>
      <c r="AB31" s="42" t="s">
        <v>21</v>
      </c>
      <c r="AC31" s="43" t="s">
        <v>21</v>
      </c>
      <c r="AD31" s="42" t="s">
        <v>21</v>
      </c>
      <c r="AE31" s="36">
        <v>239873.82180348123</v>
      </c>
      <c r="AF31" s="20">
        <f t="shared" si="62"/>
        <v>5.783790563353094</v>
      </c>
      <c r="AG31" s="42" t="s">
        <v>21</v>
      </c>
      <c r="AH31" s="43" t="s">
        <v>21</v>
      </c>
      <c r="AI31" s="42" t="s">
        <v>21</v>
      </c>
      <c r="AJ31" s="36">
        <v>265926.83911484224</v>
      </c>
      <c r="AK31" s="20">
        <f t="shared" si="63"/>
        <v>10.861134039338879</v>
      </c>
      <c r="AL31" s="42" t="s">
        <v>21</v>
      </c>
      <c r="AM31" s="43" t="s">
        <v>21</v>
      </c>
      <c r="AN31" s="42" t="s">
        <v>21</v>
      </c>
      <c r="AO31" s="36">
        <v>292247.10063038534</v>
      </c>
      <c r="AP31" s="20">
        <f t="shared" si="64"/>
        <v>9.897557389525673</v>
      </c>
      <c r="AQ31" s="42" t="s">
        <v>21</v>
      </c>
      <c r="AR31" s="43" t="s">
        <v>21</v>
      </c>
      <c r="AS31" s="42" t="s">
        <v>21</v>
      </c>
      <c r="AT31" s="36">
        <v>292195.6031628937</v>
      </c>
      <c r="AU31" s="20">
        <f t="shared" si="65"/>
        <v>-0.017621207320985377</v>
      </c>
      <c r="AV31" s="42" t="s">
        <v>21</v>
      </c>
      <c r="AW31" s="43" t="s">
        <v>21</v>
      </c>
      <c r="AX31" s="42" t="s">
        <v>21</v>
      </c>
      <c r="AY31" s="19">
        <v>330872</v>
      </c>
      <c r="AZ31" s="20">
        <f t="shared" si="66"/>
        <v>13.236474614419478</v>
      </c>
      <c r="BA31" s="28" t="s">
        <v>21</v>
      </c>
      <c r="BB31" s="28" t="s">
        <v>21</v>
      </c>
      <c r="BC31" s="28" t="s">
        <v>21</v>
      </c>
      <c r="BD31" s="19">
        <v>363556</v>
      </c>
      <c r="BE31" s="20">
        <f t="shared" si="67"/>
        <v>9.878140187141867</v>
      </c>
      <c r="BF31" s="28" t="s">
        <v>21</v>
      </c>
      <c r="BG31" s="28" t="s">
        <v>21</v>
      </c>
      <c r="BH31" s="28" t="s">
        <v>21</v>
      </c>
      <c r="BI31" s="19">
        <v>410551</v>
      </c>
      <c r="BJ31" s="20">
        <f t="shared" si="68"/>
        <v>12.926481752467282</v>
      </c>
      <c r="BK31" s="28" t="s">
        <v>21</v>
      </c>
      <c r="BL31" s="28" t="s">
        <v>21</v>
      </c>
      <c r="BM31" s="28" t="s">
        <v>21</v>
      </c>
      <c r="BN31" s="19">
        <v>460831</v>
      </c>
      <c r="BO31" s="20">
        <f t="shared" si="71"/>
        <v>12.246955920214546</v>
      </c>
      <c r="BP31" s="28" t="s">
        <v>21</v>
      </c>
      <c r="BQ31" s="28" t="s">
        <v>21</v>
      </c>
      <c r="BR31" s="28" t="s">
        <v>21</v>
      </c>
      <c r="BS31" s="19">
        <v>488951</v>
      </c>
      <c r="BT31" s="20">
        <f t="shared" si="72"/>
        <v>6.102020046394443</v>
      </c>
      <c r="BU31" s="28" t="s">
        <v>21</v>
      </c>
      <c r="BV31" s="28" t="s">
        <v>21</v>
      </c>
      <c r="BW31" s="28" t="s">
        <v>21</v>
      </c>
      <c r="BX31" s="19">
        <v>499417</v>
      </c>
      <c r="BY31" s="20">
        <f t="shared" si="73"/>
        <v>2.1405007863773733</v>
      </c>
      <c r="BZ31" s="28" t="s">
        <v>21</v>
      </c>
      <c r="CA31" s="28" t="s">
        <v>21</v>
      </c>
      <c r="CB31" s="28" t="s">
        <v>21</v>
      </c>
      <c r="CC31" s="19">
        <v>528780</v>
      </c>
      <c r="CD31" s="20">
        <f t="shared" si="74"/>
        <v>5.879455445048933</v>
      </c>
      <c r="CE31" s="28" t="s">
        <v>21</v>
      </c>
      <c r="CF31" s="28" t="s">
        <v>21</v>
      </c>
      <c r="CG31" s="28" t="s">
        <v>21</v>
      </c>
      <c r="CH31" s="19">
        <v>547170</v>
      </c>
      <c r="CI31" s="20">
        <f t="shared" si="69"/>
        <v>3.47781686145467</v>
      </c>
      <c r="CJ31" s="28" t="s">
        <v>21</v>
      </c>
      <c r="CK31" s="28" t="s">
        <v>21</v>
      </c>
      <c r="CL31" s="28" t="s">
        <v>21</v>
      </c>
      <c r="CM31" s="19">
        <v>583568</v>
      </c>
      <c r="CN31" s="20">
        <f t="shared" si="70"/>
        <v>6.65204598205311</v>
      </c>
      <c r="CO31" s="28" t="s">
        <v>21</v>
      </c>
      <c r="CP31" s="28" t="s">
        <v>21</v>
      </c>
      <c r="CQ31" s="28" t="s">
        <v>21</v>
      </c>
      <c r="CR31" s="19">
        <v>617592</v>
      </c>
      <c r="CS31" s="46">
        <f t="shared" si="75"/>
        <v>5.830340251693016</v>
      </c>
    </row>
    <row r="32" spans="1:97" s="21" customFormat="1" ht="21" customHeight="1">
      <c r="A32" s="18" t="s">
        <v>14</v>
      </c>
      <c r="B32" s="36">
        <v>403876.57133661106</v>
      </c>
      <c r="C32" s="42" t="s">
        <v>21</v>
      </c>
      <c r="D32" s="43" t="s">
        <v>21</v>
      </c>
      <c r="E32" s="42" t="s">
        <v>21</v>
      </c>
      <c r="F32" s="36">
        <v>434288.6938880515</v>
      </c>
      <c r="G32" s="20">
        <f t="shared" si="57"/>
        <v>7.530053662383267</v>
      </c>
      <c r="H32" s="42" t="s">
        <v>21</v>
      </c>
      <c r="I32" s="43" t="s">
        <v>21</v>
      </c>
      <c r="J32" s="42" t="s">
        <v>21</v>
      </c>
      <c r="K32" s="36">
        <v>507433.02398074017</v>
      </c>
      <c r="L32" s="20">
        <f t="shared" si="58"/>
        <v>16.84232887525812</v>
      </c>
      <c r="M32" s="42" t="s">
        <v>21</v>
      </c>
      <c r="N32" s="43" t="s">
        <v>21</v>
      </c>
      <c r="O32" s="42" t="s">
        <v>21</v>
      </c>
      <c r="P32" s="36">
        <v>587654.8946870376</v>
      </c>
      <c r="Q32" s="20">
        <f t="shared" si="59"/>
        <v>15.809351562688661</v>
      </c>
      <c r="R32" s="42" t="s">
        <v>21</v>
      </c>
      <c r="S32" s="43" t="s">
        <v>21</v>
      </c>
      <c r="T32" s="42" t="s">
        <v>21</v>
      </c>
      <c r="U32" s="36">
        <v>678116.6192745729</v>
      </c>
      <c r="V32" s="20">
        <f t="shared" si="60"/>
        <v>15.3936818029418</v>
      </c>
      <c r="W32" s="42" t="s">
        <v>21</v>
      </c>
      <c r="X32" s="43" t="s">
        <v>21</v>
      </c>
      <c r="Y32" s="42" t="s">
        <v>21</v>
      </c>
      <c r="Z32" s="36">
        <v>738935.7599099486</v>
      </c>
      <c r="AA32" s="20">
        <f t="shared" si="61"/>
        <v>8.968832042553103</v>
      </c>
      <c r="AB32" s="42" t="s">
        <v>21</v>
      </c>
      <c r="AC32" s="43" t="s">
        <v>21</v>
      </c>
      <c r="AD32" s="42" t="s">
        <v>21</v>
      </c>
      <c r="AE32" s="36">
        <v>819019.893607001</v>
      </c>
      <c r="AF32" s="20">
        <f t="shared" si="62"/>
        <v>10.837766696635725</v>
      </c>
      <c r="AG32" s="42" t="s">
        <v>21</v>
      </c>
      <c r="AH32" s="43" t="s">
        <v>21</v>
      </c>
      <c r="AI32" s="42" t="s">
        <v>21</v>
      </c>
      <c r="AJ32" s="36">
        <v>926722.7546673932</v>
      </c>
      <c r="AK32" s="20">
        <f t="shared" si="63"/>
        <v>13.150213065773514</v>
      </c>
      <c r="AL32" s="42" t="s">
        <v>21</v>
      </c>
      <c r="AM32" s="43" t="s">
        <v>21</v>
      </c>
      <c r="AN32" s="42" t="s">
        <v>21</v>
      </c>
      <c r="AO32" s="36">
        <v>1033139.8768846594</v>
      </c>
      <c r="AP32" s="20">
        <f t="shared" si="64"/>
        <v>11.483167072493018</v>
      </c>
      <c r="AQ32" s="42" t="s">
        <v>21</v>
      </c>
      <c r="AR32" s="43" t="s">
        <v>21</v>
      </c>
      <c r="AS32" s="42" t="s">
        <v>21</v>
      </c>
      <c r="AT32" s="36">
        <v>1099282.0541062863</v>
      </c>
      <c r="AU32" s="20">
        <f t="shared" si="65"/>
        <v>6.402054426654473</v>
      </c>
      <c r="AV32" s="42" t="s">
        <v>21</v>
      </c>
      <c r="AW32" s="43" t="s">
        <v>21</v>
      </c>
      <c r="AX32" s="42" t="s">
        <v>21</v>
      </c>
      <c r="AY32" s="19">
        <v>1310890</v>
      </c>
      <c r="AZ32" s="20">
        <f t="shared" si="66"/>
        <v>19.24964981491948</v>
      </c>
      <c r="BA32" s="28" t="s">
        <v>21</v>
      </c>
      <c r="BB32" s="28" t="s">
        <v>21</v>
      </c>
      <c r="BC32" s="28" t="s">
        <v>21</v>
      </c>
      <c r="BD32" s="19">
        <v>1468705</v>
      </c>
      <c r="BE32" s="20">
        <f t="shared" si="67"/>
        <v>12.038767554867306</v>
      </c>
      <c r="BF32" s="28" t="s">
        <v>21</v>
      </c>
      <c r="BG32" s="28" t="s">
        <v>21</v>
      </c>
      <c r="BH32" s="28" t="s">
        <v>21</v>
      </c>
      <c r="BI32" s="19">
        <v>1579851</v>
      </c>
      <c r="BJ32" s="20">
        <f t="shared" si="68"/>
        <v>7.5676190930105065</v>
      </c>
      <c r="BK32" s="28" t="s">
        <v>21</v>
      </c>
      <c r="BL32" s="28" t="s">
        <v>21</v>
      </c>
      <c r="BM32" s="28" t="s">
        <v>21</v>
      </c>
      <c r="BN32" s="19">
        <v>1737170</v>
      </c>
      <c r="BO32" s="20">
        <f t="shared" si="71"/>
        <v>9.957837796095959</v>
      </c>
      <c r="BP32" s="28" t="s">
        <v>21</v>
      </c>
      <c r="BQ32" s="28" t="s">
        <v>21</v>
      </c>
      <c r="BR32" s="28" t="s">
        <v>21</v>
      </c>
      <c r="BS32" s="19">
        <v>1912290</v>
      </c>
      <c r="BT32" s="20">
        <f t="shared" si="72"/>
        <v>10.08076354070127</v>
      </c>
      <c r="BU32" s="28" t="s">
        <v>21</v>
      </c>
      <c r="BV32" s="28" t="s">
        <v>21</v>
      </c>
      <c r="BW32" s="28" t="s">
        <v>21</v>
      </c>
      <c r="BX32" s="19">
        <v>1925415</v>
      </c>
      <c r="BY32" s="20">
        <f t="shared" si="73"/>
        <v>0.6863498737116345</v>
      </c>
      <c r="BZ32" s="28" t="s">
        <v>21</v>
      </c>
      <c r="CA32" s="28" t="s">
        <v>21</v>
      </c>
      <c r="CB32" s="28" t="s">
        <v>21</v>
      </c>
      <c r="CC32" s="19">
        <v>2027742</v>
      </c>
      <c r="CD32" s="20">
        <f t="shared" si="74"/>
        <v>5.314542579132279</v>
      </c>
      <c r="CE32" s="28" t="s">
        <v>21</v>
      </c>
      <c r="CF32" s="28" t="s">
        <v>21</v>
      </c>
      <c r="CG32" s="28" t="s">
        <v>21</v>
      </c>
      <c r="CH32" s="19">
        <v>2134383</v>
      </c>
      <c r="CI32" s="20">
        <f t="shared" si="69"/>
        <v>5.259101009891793</v>
      </c>
      <c r="CJ32" s="28" t="s">
        <v>21</v>
      </c>
      <c r="CK32" s="28" t="s">
        <v>21</v>
      </c>
      <c r="CL32" s="28" t="s">
        <v>21</v>
      </c>
      <c r="CM32" s="19">
        <v>2287642</v>
      </c>
      <c r="CN32" s="20">
        <f t="shared" si="70"/>
        <v>7.1804826031691675</v>
      </c>
      <c r="CO32" s="28" t="s">
        <v>21</v>
      </c>
      <c r="CP32" s="28" t="s">
        <v>21</v>
      </c>
      <c r="CQ32" s="28" t="s">
        <v>21</v>
      </c>
      <c r="CR32" s="19">
        <v>2430341</v>
      </c>
      <c r="CS32" s="46">
        <f t="shared" si="75"/>
        <v>6.237820428196358</v>
      </c>
    </row>
    <row r="33" spans="1:97" s="21" customFormat="1" ht="21" customHeight="1">
      <c r="A33" s="29" t="s">
        <v>19</v>
      </c>
      <c r="B33" s="36">
        <v>176901.69291202465</v>
      </c>
      <c r="C33" s="42" t="s">
        <v>21</v>
      </c>
      <c r="D33" s="43" t="s">
        <v>21</v>
      </c>
      <c r="E33" s="42" t="s">
        <v>21</v>
      </c>
      <c r="F33" s="36">
        <v>206545.59395941903</v>
      </c>
      <c r="G33" s="20">
        <f t="shared" si="57"/>
        <v>16.757273805252183</v>
      </c>
      <c r="H33" s="42" t="s">
        <v>21</v>
      </c>
      <c r="I33" s="43" t="s">
        <v>21</v>
      </c>
      <c r="J33" s="42" t="s">
        <v>21</v>
      </c>
      <c r="K33" s="36">
        <v>233875.60585801126</v>
      </c>
      <c r="L33" s="20">
        <f t="shared" si="58"/>
        <v>13.2319510548174</v>
      </c>
      <c r="M33" s="42" t="s">
        <v>21</v>
      </c>
      <c r="N33" s="43" t="s">
        <v>21</v>
      </c>
      <c r="O33" s="42" t="s">
        <v>21</v>
      </c>
      <c r="P33" s="36">
        <v>265339.15619706665</v>
      </c>
      <c r="Q33" s="20">
        <f t="shared" si="59"/>
        <v>13.453113343576888</v>
      </c>
      <c r="R33" s="42" t="s">
        <v>21</v>
      </c>
      <c r="S33" s="43" t="s">
        <v>21</v>
      </c>
      <c r="T33" s="42" t="s">
        <v>21</v>
      </c>
      <c r="U33" s="36">
        <v>318846.1052685522</v>
      </c>
      <c r="V33" s="20">
        <f t="shared" si="60"/>
        <v>20.165493038557088</v>
      </c>
      <c r="W33" s="42" t="s">
        <v>21</v>
      </c>
      <c r="X33" s="43" t="s">
        <v>21</v>
      </c>
      <c r="Y33" s="42" t="s">
        <v>21</v>
      </c>
      <c r="Z33" s="36">
        <v>353192.1019616367</v>
      </c>
      <c r="AA33" s="20">
        <f t="shared" si="61"/>
        <v>10.771966828371987</v>
      </c>
      <c r="AB33" s="42" t="s">
        <v>21</v>
      </c>
      <c r="AC33" s="43" t="s">
        <v>21</v>
      </c>
      <c r="AD33" s="42" t="s">
        <v>21</v>
      </c>
      <c r="AE33" s="36">
        <v>387272.93228925427</v>
      </c>
      <c r="AF33" s="20">
        <f t="shared" si="62"/>
        <v>9.649374982716736</v>
      </c>
      <c r="AG33" s="42" t="s">
        <v>21</v>
      </c>
      <c r="AH33" s="43" t="s">
        <v>21</v>
      </c>
      <c r="AI33" s="42" t="s">
        <v>21</v>
      </c>
      <c r="AJ33" s="36">
        <v>433059.6625937909</v>
      </c>
      <c r="AK33" s="20">
        <f t="shared" si="63"/>
        <v>11.822858373778232</v>
      </c>
      <c r="AL33" s="42" t="s">
        <v>21</v>
      </c>
      <c r="AM33" s="43" t="s">
        <v>21</v>
      </c>
      <c r="AN33" s="42" t="s">
        <v>21</v>
      </c>
      <c r="AO33" s="36">
        <v>523372.3874285013</v>
      </c>
      <c r="AP33" s="20">
        <f t="shared" si="64"/>
        <v>20.854568697021207</v>
      </c>
      <c r="AQ33" s="42" t="s">
        <v>21</v>
      </c>
      <c r="AR33" s="43" t="s">
        <v>21</v>
      </c>
      <c r="AS33" s="42" t="s">
        <v>21</v>
      </c>
      <c r="AT33" s="36">
        <v>528388.5132770874</v>
      </c>
      <c r="AU33" s="20">
        <f t="shared" si="65"/>
        <v>0.9584238620673062</v>
      </c>
      <c r="AV33" s="42" t="s">
        <v>21</v>
      </c>
      <c r="AW33" s="43" t="s">
        <v>21</v>
      </c>
      <c r="AX33" s="42" t="s">
        <v>21</v>
      </c>
      <c r="AY33" s="19">
        <v>630499</v>
      </c>
      <c r="AZ33" s="20">
        <f t="shared" si="66"/>
        <v>19.324887683424308</v>
      </c>
      <c r="BA33" s="28" t="s">
        <v>21</v>
      </c>
      <c r="BB33" s="28" t="s">
        <v>21</v>
      </c>
      <c r="BC33" s="28" t="s">
        <v>21</v>
      </c>
      <c r="BD33" s="19">
        <v>710548</v>
      </c>
      <c r="BE33" s="20">
        <f t="shared" si="67"/>
        <v>12.696134331696001</v>
      </c>
      <c r="BF33" s="28" t="s">
        <v>21</v>
      </c>
      <c r="BG33" s="28" t="s">
        <v>21</v>
      </c>
      <c r="BH33" s="28" t="s">
        <v>21</v>
      </c>
      <c r="BI33" s="19">
        <v>781279</v>
      </c>
      <c r="BJ33" s="20">
        <f t="shared" si="68"/>
        <v>9.95442953889112</v>
      </c>
      <c r="BK33" s="28" t="s">
        <v>21</v>
      </c>
      <c r="BL33" s="28" t="s">
        <v>21</v>
      </c>
      <c r="BM33" s="28" t="s">
        <v>21</v>
      </c>
      <c r="BN33" s="19">
        <v>856107</v>
      </c>
      <c r="BO33" s="20">
        <f t="shared" si="71"/>
        <v>9.577628478430881</v>
      </c>
      <c r="BP33" s="28" t="s">
        <v>21</v>
      </c>
      <c r="BQ33" s="28" t="s">
        <v>21</v>
      </c>
      <c r="BR33" s="28" t="s">
        <v>21</v>
      </c>
      <c r="BS33" s="19">
        <v>893218</v>
      </c>
      <c r="BT33" s="20">
        <f t="shared" si="72"/>
        <v>4.334855339344259</v>
      </c>
      <c r="BU33" s="28" t="s">
        <v>21</v>
      </c>
      <c r="BV33" s="28" t="s">
        <v>21</v>
      </c>
      <c r="BW33" s="28" t="s">
        <v>21</v>
      </c>
      <c r="BX33" s="19">
        <v>924887</v>
      </c>
      <c r="BY33" s="20">
        <f t="shared" si="73"/>
        <v>3.545495052719488</v>
      </c>
      <c r="BZ33" s="28" t="s">
        <v>21</v>
      </c>
      <c r="CA33" s="28" t="s">
        <v>21</v>
      </c>
      <c r="CB33" s="28" t="s">
        <v>21</v>
      </c>
      <c r="CC33" s="19">
        <v>939071</v>
      </c>
      <c r="CD33" s="20">
        <f t="shared" si="74"/>
        <v>1.53359275241192</v>
      </c>
      <c r="CE33" s="28" t="s">
        <v>21</v>
      </c>
      <c r="CF33" s="28" t="s">
        <v>21</v>
      </c>
      <c r="CG33" s="28" t="s">
        <v>21</v>
      </c>
      <c r="CH33" s="19">
        <v>1007303</v>
      </c>
      <c r="CI33" s="20">
        <f t="shared" si="69"/>
        <v>7.265904281997848</v>
      </c>
      <c r="CJ33" s="28" t="s">
        <v>21</v>
      </c>
      <c r="CK33" s="28" t="s">
        <v>21</v>
      </c>
      <c r="CL33" s="28" t="s">
        <v>21</v>
      </c>
      <c r="CM33" s="19">
        <v>1102796</v>
      </c>
      <c r="CN33" s="20">
        <f t="shared" si="70"/>
        <v>9.480067070186422</v>
      </c>
      <c r="CO33" s="28" t="s">
        <v>21</v>
      </c>
      <c r="CP33" s="28" t="s">
        <v>21</v>
      </c>
      <c r="CQ33" s="28" t="s">
        <v>21</v>
      </c>
      <c r="CR33" s="19">
        <v>1141622</v>
      </c>
      <c r="CS33" s="46">
        <f t="shared" si="75"/>
        <v>3.5206874163489914</v>
      </c>
    </row>
    <row r="34" spans="1:97" s="21" customFormat="1" ht="21" customHeight="1">
      <c r="A34" s="29" t="s">
        <v>20</v>
      </c>
      <c r="B34" s="43" t="s">
        <v>21</v>
      </c>
      <c r="C34" s="43" t="s">
        <v>21</v>
      </c>
      <c r="D34" s="43" t="s">
        <v>21</v>
      </c>
      <c r="E34" s="43" t="s">
        <v>21</v>
      </c>
      <c r="F34" s="43" t="s">
        <v>21</v>
      </c>
      <c r="G34" s="43" t="s">
        <v>21</v>
      </c>
      <c r="H34" s="43" t="s">
        <v>21</v>
      </c>
      <c r="I34" s="43" t="s">
        <v>21</v>
      </c>
      <c r="J34" s="43" t="s">
        <v>21</v>
      </c>
      <c r="K34" s="43" t="s">
        <v>21</v>
      </c>
      <c r="L34" s="43" t="s">
        <v>21</v>
      </c>
      <c r="M34" s="43" t="s">
        <v>21</v>
      </c>
      <c r="N34" s="43" t="s">
        <v>21</v>
      </c>
      <c r="O34" s="43" t="s">
        <v>21</v>
      </c>
      <c r="P34" s="43" t="s">
        <v>21</v>
      </c>
      <c r="Q34" s="43" t="s">
        <v>21</v>
      </c>
      <c r="R34" s="43" t="s">
        <v>21</v>
      </c>
      <c r="S34" s="43" t="s">
        <v>21</v>
      </c>
      <c r="T34" s="43" t="s">
        <v>21</v>
      </c>
      <c r="U34" s="43" t="s">
        <v>21</v>
      </c>
      <c r="V34" s="43" t="s">
        <v>21</v>
      </c>
      <c r="W34" s="43" t="s">
        <v>21</v>
      </c>
      <c r="X34" s="43" t="s">
        <v>21</v>
      </c>
      <c r="Y34" s="43" t="s">
        <v>21</v>
      </c>
      <c r="Z34" s="43" t="s">
        <v>21</v>
      </c>
      <c r="AA34" s="43" t="s">
        <v>21</v>
      </c>
      <c r="AB34" s="43" t="s">
        <v>21</v>
      </c>
      <c r="AC34" s="43" t="s">
        <v>21</v>
      </c>
      <c r="AD34" s="43" t="s">
        <v>21</v>
      </c>
      <c r="AE34" s="43" t="s">
        <v>21</v>
      </c>
      <c r="AF34" s="43" t="s">
        <v>21</v>
      </c>
      <c r="AG34" s="43" t="s">
        <v>21</v>
      </c>
      <c r="AH34" s="43" t="s">
        <v>21</v>
      </c>
      <c r="AI34" s="43" t="s">
        <v>21</v>
      </c>
      <c r="AJ34" s="43" t="s">
        <v>21</v>
      </c>
      <c r="AK34" s="43" t="s">
        <v>21</v>
      </c>
      <c r="AL34" s="43" t="s">
        <v>21</v>
      </c>
      <c r="AM34" s="43" t="s">
        <v>21</v>
      </c>
      <c r="AN34" s="43" t="s">
        <v>21</v>
      </c>
      <c r="AO34" s="43" t="s">
        <v>21</v>
      </c>
      <c r="AP34" s="43" t="s">
        <v>21</v>
      </c>
      <c r="AQ34" s="43" t="s">
        <v>21</v>
      </c>
      <c r="AR34" s="43" t="s">
        <v>21</v>
      </c>
      <c r="AS34" s="43" t="s">
        <v>21</v>
      </c>
      <c r="AT34" s="43" t="s">
        <v>21</v>
      </c>
      <c r="AU34" s="43" t="s">
        <v>21</v>
      </c>
      <c r="AV34" s="43" t="s">
        <v>21</v>
      </c>
      <c r="AW34" s="43" t="s">
        <v>21</v>
      </c>
      <c r="AX34" s="43" t="s">
        <v>21</v>
      </c>
      <c r="AY34" s="19">
        <v>-4604</v>
      </c>
      <c r="AZ34" s="43" t="s">
        <v>21</v>
      </c>
      <c r="BA34" s="28" t="s">
        <v>21</v>
      </c>
      <c r="BB34" s="28" t="s">
        <v>21</v>
      </c>
      <c r="BC34" s="28" t="s">
        <v>21</v>
      </c>
      <c r="BD34" s="19">
        <v>-13208</v>
      </c>
      <c r="BE34" s="20">
        <f t="shared" si="67"/>
        <v>186.88097306689838</v>
      </c>
      <c r="BF34" s="28" t="s">
        <v>21</v>
      </c>
      <c r="BG34" s="28" t="s">
        <v>21</v>
      </c>
      <c r="BH34" s="28" t="s">
        <v>21</v>
      </c>
      <c r="BI34" s="19">
        <v>-15775</v>
      </c>
      <c r="BJ34" s="20">
        <f t="shared" si="68"/>
        <v>19.435190793458503</v>
      </c>
      <c r="BK34" s="28" t="s">
        <v>21</v>
      </c>
      <c r="BL34" s="28" t="s">
        <v>21</v>
      </c>
      <c r="BM34" s="28" t="s">
        <v>21</v>
      </c>
      <c r="BN34" s="19">
        <v>-28202</v>
      </c>
      <c r="BO34" s="20">
        <f t="shared" si="71"/>
        <v>78.77654516640254</v>
      </c>
      <c r="BP34" s="28" t="s">
        <v>21</v>
      </c>
      <c r="BQ34" s="28" t="s">
        <v>21</v>
      </c>
      <c r="BR34" s="28" t="s">
        <v>21</v>
      </c>
      <c r="BS34" s="19">
        <v>-30875</v>
      </c>
      <c r="BT34" s="20">
        <f t="shared" si="72"/>
        <v>9.478051202042408</v>
      </c>
      <c r="BU34" s="28" t="s">
        <v>21</v>
      </c>
      <c r="BV34" s="28" t="s">
        <v>21</v>
      </c>
      <c r="BW34" s="28" t="s">
        <v>21</v>
      </c>
      <c r="BX34" s="19">
        <v>-25952</v>
      </c>
      <c r="BY34" s="20">
        <f t="shared" si="73"/>
        <v>-15.944939271255066</v>
      </c>
      <c r="BZ34" s="28" t="s">
        <v>21</v>
      </c>
      <c r="CA34" s="28" t="s">
        <v>21</v>
      </c>
      <c r="CB34" s="28" t="s">
        <v>21</v>
      </c>
      <c r="CC34" s="19">
        <v>-28701</v>
      </c>
      <c r="CD34" s="20">
        <f t="shared" si="74"/>
        <v>10.592632552404439</v>
      </c>
      <c r="CE34" s="28" t="s">
        <v>21</v>
      </c>
      <c r="CF34" s="28" t="s">
        <v>21</v>
      </c>
      <c r="CG34" s="28" t="s">
        <v>21</v>
      </c>
      <c r="CH34" s="19">
        <v>-23914</v>
      </c>
      <c r="CI34" s="20">
        <f t="shared" si="69"/>
        <v>-16.67886136371554</v>
      </c>
      <c r="CJ34" s="28" t="s">
        <v>21</v>
      </c>
      <c r="CK34" s="28" t="s">
        <v>21</v>
      </c>
      <c r="CL34" s="28" t="s">
        <v>21</v>
      </c>
      <c r="CM34" s="19">
        <v>-25638</v>
      </c>
      <c r="CN34" s="20">
        <f t="shared" si="70"/>
        <v>7.209166178807408</v>
      </c>
      <c r="CO34" s="28" t="s">
        <v>21</v>
      </c>
      <c r="CP34" s="28" t="s">
        <v>21</v>
      </c>
      <c r="CQ34" s="28" t="s">
        <v>21</v>
      </c>
      <c r="CR34" s="19">
        <v>-18104</v>
      </c>
      <c r="CS34" s="46">
        <f t="shared" si="75"/>
        <v>-29.386067555971607</v>
      </c>
    </row>
    <row r="35" spans="1:97" s="8" customFormat="1" ht="6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</row>
    <row r="36" s="8" customFormat="1" ht="12" customHeight="1">
      <c r="A36" s="32" t="s">
        <v>16</v>
      </c>
    </row>
    <row r="37" spans="1:97" s="8" customFormat="1" ht="9.75" customHeight="1">
      <c r="A37" s="33" t="s">
        <v>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</row>
  </sheetData>
  <sheetProtection/>
  <mergeCells count="1">
    <mergeCell ref="A4:A5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Felipe de Oliveira Sampaio</cp:lastModifiedBy>
  <cp:lastPrinted>2018-09-21T13:05:43Z</cp:lastPrinted>
  <dcterms:created xsi:type="dcterms:W3CDTF">1997-12-04T20:09:04Z</dcterms:created>
  <dcterms:modified xsi:type="dcterms:W3CDTF">2021-09-17T17:41:33Z</dcterms:modified>
  <cp:category/>
  <cp:version/>
  <cp:contentType/>
  <cp:contentStatus/>
</cp:coreProperties>
</file>