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bge.gov.br\coren\PNAD Contínua\DIVULGAÇÃO MENSAL\DIVULGAÇÃO\Retrospectiva 2019 - Brasil\"/>
    </mc:Choice>
  </mc:AlternateContent>
  <xr:revisionPtr revIDLastSave="0" documentId="13_ncr:1_{9CD318BF-137A-43C1-8163-D76375214831}" xr6:coauthVersionLast="36" xr6:coauthVersionMax="36" xr10:uidLastSave="{00000000-0000-0000-0000-000000000000}"/>
  <bookViews>
    <workbookView xWindow="0" yWindow="0" windowWidth="28800" windowHeight="12225" tabRatio="754" activeTab="1" xr2:uid="{5C25D35A-9591-4819-BB9F-24B0B550B883}"/>
  </bookViews>
  <sheets>
    <sheet name="Todos os Indicadores" sheetId="1" r:id="rId1"/>
    <sheet name="Estimativas" sheetId="2" r:id="rId2"/>
    <sheet name="Distribuição" sheetId="3" r:id="rId3"/>
    <sheet name="Q 01" sheetId="4" r:id="rId4"/>
    <sheet name="Q 02" sheetId="32" r:id="rId5"/>
    <sheet name="Q 03" sheetId="31" r:id="rId6"/>
    <sheet name="Q 04" sheetId="41" r:id="rId7"/>
    <sheet name="Q 05" sheetId="34" r:id="rId8"/>
    <sheet name="Q 06" sheetId="35" r:id="rId9"/>
    <sheet name="Q 07" sheetId="36" r:id="rId10"/>
    <sheet name="Q 08" sheetId="37" r:id="rId11"/>
    <sheet name="Q 09" sheetId="38" r:id="rId12"/>
    <sheet name="Q 10" sheetId="39" r:id="rId13"/>
    <sheet name="Q 11" sheetId="20" r:id="rId14"/>
    <sheet name="Q 12" sheetId="9" r:id="rId15"/>
    <sheet name="Q 13" sheetId="11" r:id="rId16"/>
    <sheet name="Q 14" sheetId="12" r:id="rId17"/>
    <sheet name="Q 15" sheetId="13" r:id="rId18"/>
    <sheet name="Q 16" sheetId="14" r:id="rId19"/>
    <sheet name="Q 17" sheetId="15" r:id="rId20"/>
    <sheet name="Q 18" sheetId="16" r:id="rId21"/>
    <sheet name="Q 19" sheetId="17" r:id="rId22"/>
    <sheet name="Q 20" sheetId="18" r:id="rId23"/>
    <sheet name="Q 21" sheetId="19" r:id="rId24"/>
    <sheet name="Q 22" sheetId="42" r:id="rId25"/>
    <sheet name="Q 23" sheetId="40" r:id="rId26"/>
    <sheet name="Q 24" sheetId="23" r:id="rId27"/>
    <sheet name="Q 25" sheetId="24" r:id="rId28"/>
    <sheet name="Q 26" sheetId="27" r:id="rId29"/>
    <sheet name="Q 27" sheetId="28" r:id="rId30"/>
    <sheet name="Q 28" sheetId="29" r:id="rId31"/>
  </sheets>
  <externalReferences>
    <externalReference r:id="rId32"/>
  </externalReferences>
  <definedNames>
    <definedName name="_xlnm.Print_Area" localSheetId="0">'Todos os Indicadores'!$A$1:$S$58</definedName>
    <definedName name="SAIA_BR_RAZAON_BRASIL">"#ref!"</definedName>
    <definedName name="SAIA_BR_RAZAON_GR">"#ref!"</definedName>
    <definedName name="SAIA_BR_TOTALN_BRASIL">"#ref!"</definedName>
    <definedName name="SAIA_BR_TOTALN_GR">"#ref!"</definedName>
    <definedName name="SAIT_BR_RAZAO_BRASIL">"#ref!"</definedName>
    <definedName name="SAIT_BR_RAZAO_GR">"#ref!"</definedName>
    <definedName name="SAIT_BR_TOTAL_BRASIL">"#ref!"</definedName>
    <definedName name="SAIT_BR_TOTAL_GR">"#ref!"</definedName>
    <definedName name="_xlnm.Print_Titles" localSheetId="0">'Todos os Indicadores'!$1:$5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63" i="2" l="1"/>
  <c r="M63" i="2"/>
  <c r="L63" i="2"/>
  <c r="K63" i="2"/>
  <c r="J63" i="2"/>
  <c r="I63" i="2"/>
  <c r="H63" i="2"/>
  <c r="G63" i="2"/>
  <c r="N60" i="2"/>
  <c r="M60" i="2"/>
  <c r="L60" i="2"/>
  <c r="K60" i="2"/>
  <c r="J60" i="2"/>
  <c r="I60" i="2"/>
  <c r="H60" i="2"/>
  <c r="G60" i="2"/>
  <c r="N57" i="2"/>
  <c r="M57" i="2"/>
  <c r="L57" i="2"/>
  <c r="K57" i="2"/>
  <c r="J57" i="2"/>
  <c r="I57" i="2"/>
  <c r="H57" i="2"/>
  <c r="G57" i="2"/>
  <c r="N53" i="2"/>
  <c r="M53" i="2"/>
  <c r="L53" i="2"/>
  <c r="K53" i="2"/>
  <c r="J53" i="2"/>
  <c r="I53" i="2"/>
  <c r="H53" i="2"/>
  <c r="G53" i="2"/>
  <c r="N8" i="2"/>
  <c r="M8" i="2"/>
  <c r="L8" i="2"/>
  <c r="K8" i="2"/>
  <c r="J8" i="2"/>
  <c r="I8" i="2"/>
  <c r="H8" i="2"/>
  <c r="G8" i="2"/>
  <c r="N63" i="3"/>
  <c r="M63" i="3"/>
  <c r="L63" i="3"/>
  <c r="K63" i="3"/>
  <c r="J63" i="3"/>
  <c r="I63" i="3"/>
  <c r="H63" i="3"/>
  <c r="G63" i="3"/>
  <c r="N60" i="3"/>
  <c r="M60" i="3"/>
  <c r="L60" i="3"/>
  <c r="K60" i="3"/>
  <c r="J60" i="3"/>
  <c r="I60" i="3"/>
  <c r="H60" i="3"/>
  <c r="G60" i="3"/>
  <c r="N57" i="3"/>
  <c r="M57" i="3"/>
  <c r="L57" i="3"/>
  <c r="K57" i="3"/>
  <c r="J57" i="3"/>
  <c r="I57" i="3"/>
  <c r="H57" i="3"/>
  <c r="G57" i="3"/>
  <c r="N53" i="3"/>
  <c r="M53" i="3"/>
  <c r="L53" i="3"/>
  <c r="K53" i="3"/>
  <c r="J53" i="3"/>
  <c r="I53" i="3"/>
  <c r="H53" i="3"/>
  <c r="G53" i="3"/>
  <c r="N8" i="3"/>
  <c r="M8" i="3"/>
  <c r="L8" i="3"/>
  <c r="K8" i="3"/>
  <c r="J8" i="3"/>
  <c r="I8" i="3"/>
  <c r="H8" i="3"/>
  <c r="P8" i="3" s="1"/>
  <c r="G8" i="3"/>
  <c r="O6" i="3"/>
  <c r="P6" i="3"/>
  <c r="O7" i="3"/>
  <c r="P7" i="3"/>
  <c r="O8" i="3"/>
  <c r="O9" i="3"/>
  <c r="P9" i="3"/>
  <c r="O10" i="3"/>
  <c r="P10" i="3"/>
  <c r="O11" i="3"/>
  <c r="P11" i="3"/>
  <c r="O12" i="3"/>
  <c r="P12" i="3"/>
  <c r="O13" i="3"/>
  <c r="P13" i="3"/>
  <c r="O14" i="3"/>
  <c r="P14" i="3"/>
  <c r="AE6" i="29" l="1"/>
  <c r="AD6" i="29"/>
  <c r="AC6" i="29"/>
  <c r="AB6" i="29"/>
  <c r="AA6" i="29"/>
  <c r="Z6" i="29"/>
  <c r="Y6" i="29"/>
  <c r="X6" i="29"/>
  <c r="W6" i="29"/>
  <c r="V6" i="29"/>
  <c r="U6" i="29"/>
  <c r="T6" i="29"/>
  <c r="S6" i="29"/>
  <c r="R6" i="29"/>
  <c r="Q6" i="29"/>
  <c r="P6" i="29"/>
  <c r="O6" i="29"/>
  <c r="N6" i="29"/>
  <c r="AE5" i="29"/>
  <c r="AD5" i="29"/>
  <c r="AC5" i="29"/>
  <c r="AB5" i="29"/>
  <c r="AA5" i="29"/>
  <c r="Z5" i="29"/>
  <c r="Y5" i="29"/>
  <c r="X5" i="29"/>
  <c r="W5" i="29"/>
  <c r="V5" i="29"/>
  <c r="U5" i="29"/>
  <c r="T5" i="29"/>
  <c r="S5" i="29"/>
  <c r="R5" i="29"/>
  <c r="Q5" i="29"/>
  <c r="P5" i="29"/>
  <c r="O5" i="29"/>
  <c r="N5" i="29"/>
  <c r="AE4" i="29"/>
  <c r="AD4" i="29"/>
  <c r="AC4" i="29"/>
  <c r="AB4" i="29"/>
  <c r="AA4" i="29"/>
  <c r="Z4" i="29"/>
  <c r="Y4" i="29"/>
  <c r="X4" i="29"/>
  <c r="W4" i="29"/>
  <c r="V4" i="29"/>
  <c r="U4" i="29"/>
  <c r="T4" i="29"/>
  <c r="S4" i="29"/>
  <c r="R4" i="29"/>
  <c r="Q4" i="29"/>
  <c r="P4" i="29"/>
  <c r="O4" i="29"/>
  <c r="N4" i="29"/>
  <c r="AE3" i="29"/>
  <c r="AD3" i="29"/>
  <c r="AC3" i="29"/>
  <c r="AB3" i="29"/>
  <c r="AA3" i="29"/>
  <c r="Z3" i="29"/>
  <c r="Y3" i="29"/>
  <c r="X3" i="29"/>
  <c r="W3" i="29"/>
  <c r="V3" i="29"/>
  <c r="U3" i="29"/>
  <c r="T3" i="29"/>
  <c r="S3" i="29"/>
  <c r="R3" i="29"/>
  <c r="Q3" i="29"/>
  <c r="P3" i="29"/>
  <c r="O3" i="29"/>
  <c r="N3" i="29"/>
  <c r="AD12" i="28"/>
  <c r="AC12" i="28"/>
  <c r="AB12" i="28"/>
  <c r="AA12" i="28"/>
  <c r="Z12" i="28"/>
  <c r="Y12" i="28"/>
  <c r="X12" i="28"/>
  <c r="W12" i="28"/>
  <c r="V12" i="28"/>
  <c r="U12" i="28"/>
  <c r="T12" i="28"/>
  <c r="S12" i="28"/>
  <c r="R12" i="28"/>
  <c r="Q12" i="28"/>
  <c r="P12" i="28"/>
  <c r="O12" i="28"/>
  <c r="N12" i="28"/>
  <c r="M12" i="28"/>
  <c r="AD11" i="28"/>
  <c r="AC11" i="28"/>
  <c r="AB11" i="28"/>
  <c r="AA11" i="28"/>
  <c r="Z11" i="28"/>
  <c r="Y11" i="28"/>
  <c r="X11" i="28"/>
  <c r="W11" i="28"/>
  <c r="V11" i="28"/>
  <c r="U11" i="28"/>
  <c r="T11" i="28"/>
  <c r="S11" i="28"/>
  <c r="R11" i="28"/>
  <c r="Q11" i="28"/>
  <c r="P11" i="28"/>
  <c r="O11" i="28"/>
  <c r="N11" i="28"/>
  <c r="M11" i="28"/>
  <c r="AD10" i="28"/>
  <c r="AC10" i="28"/>
  <c r="AB10" i="28"/>
  <c r="AA10" i="28"/>
  <c r="Z10" i="28"/>
  <c r="Y10" i="28"/>
  <c r="X10" i="28"/>
  <c r="W10" i="28"/>
  <c r="V10" i="28"/>
  <c r="U10" i="28"/>
  <c r="T10" i="28"/>
  <c r="S10" i="28"/>
  <c r="R10" i="28"/>
  <c r="Q10" i="28"/>
  <c r="P10" i="28"/>
  <c r="O10" i="28"/>
  <c r="N10" i="28"/>
  <c r="M10" i="28"/>
  <c r="AD9" i="28"/>
  <c r="AC9" i="28"/>
  <c r="AB9" i="28"/>
  <c r="AA9" i="28"/>
  <c r="Z9" i="28"/>
  <c r="Y9" i="28"/>
  <c r="X9" i="28"/>
  <c r="W9" i="28"/>
  <c r="V9" i="28"/>
  <c r="U9" i="28"/>
  <c r="T9" i="28"/>
  <c r="S9" i="28"/>
  <c r="R9" i="28"/>
  <c r="Q9" i="28"/>
  <c r="P9" i="28"/>
  <c r="O9" i="28"/>
  <c r="N9" i="28"/>
  <c r="M9" i="28"/>
  <c r="AD8" i="28"/>
  <c r="AC8" i="28"/>
  <c r="AB8" i="28"/>
  <c r="AA8" i="28"/>
  <c r="Z8" i="28"/>
  <c r="Y8" i="28"/>
  <c r="X8" i="28"/>
  <c r="W8" i="28"/>
  <c r="V8" i="28"/>
  <c r="U8" i="28"/>
  <c r="T8" i="28"/>
  <c r="S8" i="28"/>
  <c r="R8" i="28"/>
  <c r="Q8" i="28"/>
  <c r="P8" i="28"/>
  <c r="O8" i="28"/>
  <c r="N8" i="28"/>
  <c r="M8" i="28"/>
  <c r="AD7" i="28"/>
  <c r="AC7" i="28"/>
  <c r="AB7" i="28"/>
  <c r="AA7" i="28"/>
  <c r="Z7" i="28"/>
  <c r="Y7" i="28"/>
  <c r="X7" i="28"/>
  <c r="W7" i="28"/>
  <c r="V7" i="28"/>
  <c r="U7" i="28"/>
  <c r="T7" i="28"/>
  <c r="S7" i="28"/>
  <c r="R7" i="28"/>
  <c r="Q7" i="28"/>
  <c r="P7" i="28"/>
  <c r="O7" i="28"/>
  <c r="N7" i="28"/>
  <c r="M7" i="28"/>
  <c r="AD6" i="28"/>
  <c r="AC6" i="28"/>
  <c r="AB6" i="28"/>
  <c r="AA6" i="28"/>
  <c r="Z6" i="28"/>
  <c r="Y6" i="28"/>
  <c r="X6" i="28"/>
  <c r="W6" i="28"/>
  <c r="V6" i="28"/>
  <c r="U6" i="28"/>
  <c r="T6" i="28"/>
  <c r="S6" i="28"/>
  <c r="R6" i="28"/>
  <c r="Q6" i="28"/>
  <c r="P6" i="28"/>
  <c r="O6" i="28"/>
  <c r="N6" i="28"/>
  <c r="M6" i="28"/>
  <c r="AD5" i="28"/>
  <c r="AC5" i="28"/>
  <c r="AB5" i="28"/>
  <c r="AA5" i="28"/>
  <c r="Z5" i="28"/>
  <c r="Y5" i="28"/>
  <c r="X5" i="28"/>
  <c r="W5" i="28"/>
  <c r="V5" i="28"/>
  <c r="U5" i="28"/>
  <c r="T5" i="28"/>
  <c r="S5" i="28"/>
  <c r="R5" i="28"/>
  <c r="Q5" i="28"/>
  <c r="P5" i="28"/>
  <c r="O5" i="28"/>
  <c r="N5" i="28"/>
  <c r="M5" i="28"/>
  <c r="AD4" i="28"/>
  <c r="AC4" i="28"/>
  <c r="AB4" i="28"/>
  <c r="AA4" i="28"/>
  <c r="Z4" i="28"/>
  <c r="Y4" i="28"/>
  <c r="X4" i="28"/>
  <c r="W4" i="28"/>
  <c r="V4" i="28"/>
  <c r="U4" i="28"/>
  <c r="T4" i="28"/>
  <c r="S4" i="28"/>
  <c r="R4" i="28"/>
  <c r="Q4" i="28"/>
  <c r="P4" i="28"/>
  <c r="O4" i="28"/>
  <c r="N4" i="28"/>
  <c r="M4" i="28"/>
  <c r="AD3" i="28"/>
  <c r="AC3" i="28"/>
  <c r="AB3" i="28"/>
  <c r="AA3" i="28"/>
  <c r="Z3" i="28"/>
  <c r="Y3" i="28"/>
  <c r="X3" i="28"/>
  <c r="W3" i="28"/>
  <c r="V3" i="28"/>
  <c r="U3" i="28"/>
  <c r="T3" i="28"/>
  <c r="S3" i="28"/>
  <c r="R3" i="28"/>
  <c r="Q3" i="28"/>
  <c r="P3" i="28"/>
  <c r="O3" i="28"/>
  <c r="N3" i="28"/>
  <c r="M3" i="28"/>
  <c r="AB8" i="27"/>
  <c r="AA8" i="27"/>
  <c r="Z8" i="27"/>
  <c r="S8" i="27"/>
  <c r="R8" i="27"/>
  <c r="Q8" i="27"/>
  <c r="AB7" i="27"/>
  <c r="AA7" i="27"/>
  <c r="Z7" i="27"/>
  <c r="S7" i="27"/>
  <c r="R7" i="27"/>
  <c r="Q7" i="27"/>
  <c r="AD6" i="27"/>
  <c r="AC6" i="27"/>
  <c r="AB6" i="27"/>
  <c r="AA6" i="27"/>
  <c r="Z6" i="27"/>
  <c r="Y6" i="27"/>
  <c r="X6" i="27"/>
  <c r="W6" i="27"/>
  <c r="V6" i="27"/>
  <c r="U6" i="27"/>
  <c r="T6" i="27"/>
  <c r="S6" i="27"/>
  <c r="R6" i="27"/>
  <c r="Q6" i="27"/>
  <c r="P6" i="27"/>
  <c r="O6" i="27"/>
  <c r="N6" i="27"/>
  <c r="M6" i="27"/>
  <c r="AB5" i="27"/>
  <c r="AA5" i="27"/>
  <c r="Z5" i="27"/>
  <c r="S5" i="27"/>
  <c r="R5" i="27"/>
  <c r="Q5" i="27"/>
  <c r="AB4" i="27"/>
  <c r="AA4" i="27"/>
  <c r="Z4" i="27"/>
  <c r="S4" i="27"/>
  <c r="R4" i="27"/>
  <c r="Q4" i="27"/>
  <c r="AD3" i="27"/>
  <c r="AC3" i="27"/>
  <c r="AB3" i="27"/>
  <c r="AA3" i="27"/>
  <c r="Z3" i="27"/>
  <c r="Y3" i="27"/>
  <c r="X3" i="27"/>
  <c r="W3" i="27"/>
  <c r="V3" i="27"/>
  <c r="U3" i="27"/>
  <c r="T3" i="27"/>
  <c r="S3" i="27"/>
  <c r="R3" i="27"/>
  <c r="Q3" i="27"/>
  <c r="P3" i="27"/>
  <c r="O3" i="27"/>
  <c r="N3" i="27"/>
  <c r="M3" i="27"/>
  <c r="AD13" i="24"/>
  <c r="AC13" i="24"/>
  <c r="AB13" i="24"/>
  <c r="AA13" i="24"/>
  <c r="Z13" i="24"/>
  <c r="Y13" i="24"/>
  <c r="X13" i="24"/>
  <c r="W13" i="24"/>
  <c r="V13" i="24"/>
  <c r="U13" i="24"/>
  <c r="T13" i="24"/>
  <c r="S13" i="24"/>
  <c r="R13" i="24"/>
  <c r="Q13" i="24"/>
  <c r="P13" i="24"/>
  <c r="O13" i="24"/>
  <c r="N13" i="24"/>
  <c r="M13" i="24"/>
  <c r="AD12" i="24"/>
  <c r="AC12" i="24"/>
  <c r="AB12" i="24"/>
  <c r="AA12" i="24"/>
  <c r="Z12" i="24"/>
  <c r="Y12" i="24"/>
  <c r="X12" i="24"/>
  <c r="W12" i="24"/>
  <c r="V12" i="24"/>
  <c r="U12" i="24"/>
  <c r="T12" i="24"/>
  <c r="S12" i="24"/>
  <c r="R12" i="24"/>
  <c r="Q12" i="24"/>
  <c r="P12" i="24"/>
  <c r="O12" i="24"/>
  <c r="N12" i="24"/>
  <c r="M12" i="24"/>
  <c r="AD11" i="24"/>
  <c r="AC11" i="24"/>
  <c r="AB11" i="24"/>
  <c r="AA11" i="24"/>
  <c r="Z11" i="24"/>
  <c r="Y11" i="24"/>
  <c r="X11" i="24"/>
  <c r="W11" i="24"/>
  <c r="V11" i="24"/>
  <c r="U11" i="24"/>
  <c r="T11" i="24"/>
  <c r="S11" i="24"/>
  <c r="R11" i="24"/>
  <c r="Q11" i="24"/>
  <c r="P11" i="24"/>
  <c r="O11" i="24"/>
  <c r="N11" i="24"/>
  <c r="M11" i="24"/>
  <c r="AD10" i="24"/>
  <c r="AC10" i="24"/>
  <c r="AB10" i="24"/>
  <c r="AA10" i="24"/>
  <c r="Z10" i="24"/>
  <c r="Y10" i="24"/>
  <c r="X10" i="24"/>
  <c r="W10" i="24"/>
  <c r="V10" i="24"/>
  <c r="U10" i="24"/>
  <c r="T10" i="24"/>
  <c r="S10" i="24"/>
  <c r="R10" i="24"/>
  <c r="Q10" i="24"/>
  <c r="P10" i="24"/>
  <c r="O10" i="24"/>
  <c r="N10" i="24"/>
  <c r="M10" i="24"/>
  <c r="AD9" i="24"/>
  <c r="AC9" i="24"/>
  <c r="AB9" i="24"/>
  <c r="AA9" i="24"/>
  <c r="Z9" i="24"/>
  <c r="Y9" i="24"/>
  <c r="X9" i="24"/>
  <c r="W9" i="24"/>
  <c r="V9" i="24"/>
  <c r="U9" i="24"/>
  <c r="T9" i="24"/>
  <c r="S9" i="24"/>
  <c r="R9" i="24"/>
  <c r="Q9" i="24"/>
  <c r="P9" i="24"/>
  <c r="O9" i="24"/>
  <c r="N9" i="24"/>
  <c r="M9" i="24"/>
  <c r="AD8" i="24"/>
  <c r="AC8" i="24"/>
  <c r="AB8" i="24"/>
  <c r="AA8" i="24"/>
  <c r="Z8" i="24"/>
  <c r="Y8" i="24"/>
  <c r="X8" i="24"/>
  <c r="W8" i="24"/>
  <c r="V8" i="24"/>
  <c r="U8" i="24"/>
  <c r="T8" i="24"/>
  <c r="S8" i="24"/>
  <c r="R8" i="24"/>
  <c r="Q8" i="24"/>
  <c r="P8" i="24"/>
  <c r="O8" i="24"/>
  <c r="N8" i="24"/>
  <c r="M8" i="24"/>
  <c r="AD7" i="24"/>
  <c r="AC7" i="24"/>
  <c r="AB7" i="24"/>
  <c r="AA7" i="24"/>
  <c r="Z7" i="24"/>
  <c r="Y7" i="24"/>
  <c r="X7" i="24"/>
  <c r="W7" i="24"/>
  <c r="V7" i="24"/>
  <c r="U7" i="24"/>
  <c r="T7" i="24"/>
  <c r="S7" i="24"/>
  <c r="R7" i="24"/>
  <c r="Q7" i="24"/>
  <c r="P7" i="24"/>
  <c r="O7" i="24"/>
  <c r="N7" i="24"/>
  <c r="M7" i="24"/>
  <c r="AD6" i="24"/>
  <c r="AC6" i="24"/>
  <c r="AB6" i="24"/>
  <c r="AA6" i="24"/>
  <c r="Z6" i="24"/>
  <c r="Y6" i="24"/>
  <c r="X6" i="24"/>
  <c r="W6" i="24"/>
  <c r="V6" i="24"/>
  <c r="U6" i="24"/>
  <c r="T6" i="24"/>
  <c r="S6" i="24"/>
  <c r="R6" i="24"/>
  <c r="Q6" i="24"/>
  <c r="P6" i="24"/>
  <c r="O6" i="24"/>
  <c r="N6" i="24"/>
  <c r="M6" i="24"/>
  <c r="AD5" i="24"/>
  <c r="AC5" i="24"/>
  <c r="AB5" i="24"/>
  <c r="AA5" i="24"/>
  <c r="Z5" i="24"/>
  <c r="Y5" i="24"/>
  <c r="X5" i="24"/>
  <c r="W5" i="24"/>
  <c r="V5" i="24"/>
  <c r="U5" i="24"/>
  <c r="T5" i="24"/>
  <c r="S5" i="24"/>
  <c r="R5" i="24"/>
  <c r="Q5" i="24"/>
  <c r="P5" i="24"/>
  <c r="O5" i="24"/>
  <c r="N5" i="24"/>
  <c r="M5" i="24"/>
  <c r="AD4" i="24"/>
  <c r="AC4" i="24"/>
  <c r="AB4" i="24"/>
  <c r="AA4" i="24"/>
  <c r="Z4" i="24"/>
  <c r="Y4" i="24"/>
  <c r="X4" i="24"/>
  <c r="W4" i="24"/>
  <c r="V4" i="24"/>
  <c r="U4" i="24"/>
  <c r="T4" i="24"/>
  <c r="S4" i="24"/>
  <c r="R4" i="24"/>
  <c r="Q4" i="24"/>
  <c r="P4" i="24"/>
  <c r="O4" i="24"/>
  <c r="N4" i="24"/>
  <c r="M4" i="24"/>
  <c r="AD3" i="24"/>
  <c r="AC3" i="24"/>
  <c r="AB3" i="24"/>
  <c r="AA3" i="24"/>
  <c r="Z3" i="24"/>
  <c r="Y3" i="24"/>
  <c r="X3" i="24"/>
  <c r="W3" i="24"/>
  <c r="V3" i="24"/>
  <c r="U3" i="24"/>
  <c r="T3" i="24"/>
  <c r="S3" i="24"/>
  <c r="R3" i="24"/>
  <c r="Q3" i="24"/>
  <c r="P3" i="24"/>
  <c r="O3" i="24"/>
  <c r="N3" i="24"/>
  <c r="M3" i="24"/>
  <c r="AE6" i="23"/>
  <c r="AD6" i="23"/>
  <c r="AC6" i="23"/>
  <c r="AB6" i="23"/>
  <c r="AA6" i="23"/>
  <c r="Z6" i="23"/>
  <c r="Y6" i="23"/>
  <c r="X6" i="23"/>
  <c r="W6" i="23"/>
  <c r="V6" i="23"/>
  <c r="U6" i="23"/>
  <c r="T6" i="23"/>
  <c r="S6" i="23"/>
  <c r="R6" i="23"/>
  <c r="Q6" i="23"/>
  <c r="P6" i="23"/>
  <c r="O6" i="23"/>
  <c r="N6" i="23"/>
  <c r="AE5" i="23"/>
  <c r="AD5" i="23"/>
  <c r="AC5" i="23"/>
  <c r="AB5" i="23"/>
  <c r="AA5" i="23"/>
  <c r="Z5" i="23"/>
  <c r="Y5" i="23"/>
  <c r="X5" i="23"/>
  <c r="W5" i="23"/>
  <c r="V5" i="23"/>
  <c r="U5" i="23"/>
  <c r="T5" i="23"/>
  <c r="S5" i="23"/>
  <c r="R5" i="23"/>
  <c r="Q5" i="23"/>
  <c r="P5" i="23"/>
  <c r="O5" i="23"/>
  <c r="N5" i="23"/>
  <c r="AE4" i="23"/>
  <c r="AD4" i="23"/>
  <c r="AC4" i="23"/>
  <c r="AB4" i="23"/>
  <c r="AA4" i="23"/>
  <c r="Z4" i="23"/>
  <c r="Y4" i="23"/>
  <c r="X4" i="23"/>
  <c r="W4" i="23"/>
  <c r="V4" i="23"/>
  <c r="U4" i="23"/>
  <c r="T4" i="23"/>
  <c r="S4" i="23"/>
  <c r="R4" i="23"/>
  <c r="Q4" i="23"/>
  <c r="P4" i="23"/>
  <c r="O4" i="23"/>
  <c r="N4" i="23"/>
  <c r="AE3" i="23"/>
  <c r="AD3" i="23"/>
  <c r="AC3" i="23"/>
  <c r="AB3" i="23"/>
  <c r="AA3" i="23"/>
  <c r="Z3" i="23"/>
  <c r="Y3" i="23"/>
  <c r="X3" i="23"/>
  <c r="W3" i="23"/>
  <c r="V3" i="23"/>
  <c r="U3" i="23"/>
  <c r="T3" i="23"/>
  <c r="S3" i="23"/>
  <c r="R3" i="23"/>
  <c r="Q3" i="23"/>
  <c r="P3" i="23"/>
  <c r="O3" i="23"/>
  <c r="N3" i="23"/>
  <c r="AE11" i="40"/>
  <c r="AD11" i="40"/>
  <c r="AC11" i="40"/>
  <c r="AB11" i="40"/>
  <c r="AA11" i="40"/>
  <c r="Z11" i="40"/>
  <c r="Y11" i="40"/>
  <c r="X11" i="40"/>
  <c r="W11" i="40"/>
  <c r="V11" i="40"/>
  <c r="U11" i="40"/>
  <c r="T11" i="40"/>
  <c r="S11" i="40"/>
  <c r="R11" i="40"/>
  <c r="Q11" i="40"/>
  <c r="P11" i="40"/>
  <c r="O11" i="40"/>
  <c r="N11" i="40"/>
  <c r="AE10" i="40"/>
  <c r="AD10" i="40"/>
  <c r="AC10" i="40"/>
  <c r="AB10" i="40"/>
  <c r="AA10" i="40"/>
  <c r="Z10" i="40"/>
  <c r="Y10" i="40"/>
  <c r="X10" i="40"/>
  <c r="W10" i="40"/>
  <c r="V10" i="40"/>
  <c r="U10" i="40"/>
  <c r="T10" i="40"/>
  <c r="S10" i="40"/>
  <c r="R10" i="40"/>
  <c r="Q10" i="40"/>
  <c r="P10" i="40"/>
  <c r="O10" i="40"/>
  <c r="N10" i="40"/>
  <c r="AE9" i="40"/>
  <c r="AD9" i="40"/>
  <c r="AC9" i="40"/>
  <c r="AB9" i="40"/>
  <c r="AA9" i="40"/>
  <c r="Z9" i="40"/>
  <c r="Y9" i="40"/>
  <c r="X9" i="40"/>
  <c r="W9" i="40"/>
  <c r="V9" i="40"/>
  <c r="U9" i="40"/>
  <c r="T9" i="40"/>
  <c r="S9" i="40"/>
  <c r="R9" i="40"/>
  <c r="Q9" i="40"/>
  <c r="P9" i="40"/>
  <c r="O9" i="40"/>
  <c r="N9" i="40"/>
  <c r="AE8" i="40"/>
  <c r="AD8" i="40"/>
  <c r="AC8" i="40"/>
  <c r="AB8" i="40"/>
  <c r="AA8" i="40"/>
  <c r="Z8" i="40"/>
  <c r="Y8" i="40"/>
  <c r="X8" i="40"/>
  <c r="W8" i="40"/>
  <c r="V8" i="40"/>
  <c r="U8" i="40"/>
  <c r="T8" i="40"/>
  <c r="S8" i="40"/>
  <c r="R8" i="40"/>
  <c r="Q8" i="40"/>
  <c r="P8" i="40"/>
  <c r="O8" i="40"/>
  <c r="N8" i="40"/>
  <c r="AE7" i="40"/>
  <c r="AD7" i="40"/>
  <c r="AC7" i="40"/>
  <c r="AB7" i="40"/>
  <c r="AA7" i="40"/>
  <c r="Z7" i="40"/>
  <c r="Y7" i="40"/>
  <c r="X7" i="40"/>
  <c r="W7" i="40"/>
  <c r="V7" i="40"/>
  <c r="U7" i="40"/>
  <c r="T7" i="40"/>
  <c r="S7" i="40"/>
  <c r="R7" i="40"/>
  <c r="Q7" i="40"/>
  <c r="P7" i="40"/>
  <c r="O7" i="40"/>
  <c r="N7" i="40"/>
  <c r="AE6" i="40"/>
  <c r="AD6" i="40"/>
  <c r="AC6" i="40"/>
  <c r="AB6" i="40"/>
  <c r="AA6" i="40"/>
  <c r="Z6" i="40"/>
  <c r="Y6" i="40"/>
  <c r="X6" i="40"/>
  <c r="W6" i="40"/>
  <c r="V6" i="40"/>
  <c r="U6" i="40"/>
  <c r="T6" i="40"/>
  <c r="S6" i="40"/>
  <c r="R6" i="40"/>
  <c r="Q6" i="40"/>
  <c r="P6" i="40"/>
  <c r="O6" i="40"/>
  <c r="N6" i="40"/>
  <c r="AE5" i="40"/>
  <c r="AD5" i="40"/>
  <c r="AC5" i="40"/>
  <c r="AB5" i="40"/>
  <c r="AA5" i="40"/>
  <c r="Z5" i="40"/>
  <c r="Y5" i="40"/>
  <c r="X5" i="40"/>
  <c r="W5" i="40"/>
  <c r="V5" i="40"/>
  <c r="U5" i="40"/>
  <c r="T5" i="40"/>
  <c r="S5" i="40"/>
  <c r="R5" i="40"/>
  <c r="Q5" i="40"/>
  <c r="P5" i="40"/>
  <c r="O5" i="40"/>
  <c r="N5" i="40"/>
  <c r="AE4" i="40"/>
  <c r="AD4" i="40"/>
  <c r="AC4" i="40"/>
  <c r="AB4" i="40"/>
  <c r="AA4" i="40"/>
  <c r="Z4" i="40"/>
  <c r="Y4" i="40"/>
  <c r="X4" i="40"/>
  <c r="W4" i="40"/>
  <c r="V4" i="40"/>
  <c r="U4" i="40"/>
  <c r="T4" i="40"/>
  <c r="S4" i="40"/>
  <c r="R4" i="40"/>
  <c r="Q4" i="40"/>
  <c r="P4" i="40"/>
  <c r="O4" i="40"/>
  <c r="N4" i="40"/>
  <c r="AE3" i="40"/>
  <c r="AD3" i="40"/>
  <c r="AC3" i="40"/>
  <c r="AB3" i="40"/>
  <c r="AA3" i="40"/>
  <c r="Z3" i="40"/>
  <c r="Y3" i="40"/>
  <c r="X3" i="40"/>
  <c r="W3" i="40"/>
  <c r="V3" i="40"/>
  <c r="U3" i="40"/>
  <c r="T3" i="40"/>
  <c r="S3" i="40"/>
  <c r="R3" i="40"/>
  <c r="Q3" i="40"/>
  <c r="P3" i="40"/>
  <c r="O3" i="40"/>
  <c r="N3" i="40"/>
  <c r="U19" i="39"/>
  <c r="T19" i="39"/>
  <c r="S19" i="39"/>
  <c r="R19" i="39"/>
  <c r="Q19" i="39"/>
  <c r="P19" i="39"/>
  <c r="O19" i="39"/>
  <c r="N19" i="39"/>
  <c r="U18" i="39"/>
  <c r="T18" i="39"/>
  <c r="S18" i="39"/>
  <c r="R18" i="39"/>
  <c r="Q18" i="39"/>
  <c r="P18" i="39"/>
  <c r="O18" i="39"/>
  <c r="N18" i="39"/>
  <c r="U17" i="39"/>
  <c r="T17" i="39"/>
  <c r="S17" i="39"/>
  <c r="R17" i="39"/>
  <c r="Q17" i="39"/>
  <c r="P17" i="39"/>
  <c r="O17" i="39"/>
  <c r="N17" i="39"/>
  <c r="U16" i="39"/>
  <c r="T16" i="39"/>
  <c r="S16" i="39"/>
  <c r="R16" i="39"/>
  <c r="Q16" i="39"/>
  <c r="P16" i="39"/>
  <c r="O16" i="39"/>
  <c r="N16" i="39"/>
  <c r="U15" i="39"/>
  <c r="T15" i="39"/>
  <c r="S15" i="39"/>
  <c r="R15" i="39"/>
  <c r="Q15" i="39"/>
  <c r="P15" i="39"/>
  <c r="O15" i="39"/>
  <c r="N15" i="39"/>
  <c r="U14" i="39"/>
  <c r="T14" i="39"/>
  <c r="S14" i="39"/>
  <c r="R14" i="39"/>
  <c r="Q14" i="39"/>
  <c r="P14" i="39"/>
  <c r="O14" i="39"/>
  <c r="N14" i="39"/>
  <c r="U13" i="39"/>
  <c r="T13" i="39"/>
  <c r="S13" i="39"/>
  <c r="R13" i="39"/>
  <c r="Q13" i="39"/>
  <c r="P13" i="39"/>
  <c r="O13" i="39"/>
  <c r="N13" i="39"/>
  <c r="M12" i="39"/>
  <c r="U12" i="39" s="1"/>
  <c r="L12" i="39"/>
  <c r="T12" i="39" s="1"/>
  <c r="K12" i="39"/>
  <c r="S12" i="39" s="1"/>
  <c r="J12" i="39"/>
  <c r="R12" i="39" s="1"/>
  <c r="I12" i="39"/>
  <c r="Q12" i="39" s="1"/>
  <c r="H12" i="39"/>
  <c r="P12" i="39" s="1"/>
  <c r="G12" i="39"/>
  <c r="O12" i="39" s="1"/>
  <c r="F12" i="39"/>
  <c r="N12" i="39" s="1"/>
  <c r="U11" i="39"/>
  <c r="T11" i="39"/>
  <c r="S11" i="39"/>
  <c r="R11" i="39"/>
  <c r="Q11" i="39"/>
  <c r="P11" i="39"/>
  <c r="O11" i="39"/>
  <c r="N11" i="39"/>
  <c r="U10" i="39"/>
  <c r="T10" i="39"/>
  <c r="S10" i="39"/>
  <c r="R10" i="39"/>
  <c r="Q10" i="39"/>
  <c r="P10" i="39"/>
  <c r="O10" i="39"/>
  <c r="N10" i="39"/>
  <c r="Q9" i="39"/>
  <c r="M9" i="39"/>
  <c r="U9" i="39" s="1"/>
  <c r="L9" i="39"/>
  <c r="T9" i="39" s="1"/>
  <c r="K9" i="39"/>
  <c r="S9" i="39" s="1"/>
  <c r="J9" i="39"/>
  <c r="R9" i="39" s="1"/>
  <c r="I9" i="39"/>
  <c r="H9" i="39"/>
  <c r="P9" i="39" s="1"/>
  <c r="G9" i="39"/>
  <c r="O9" i="39" s="1"/>
  <c r="F9" i="39"/>
  <c r="N9" i="39" s="1"/>
  <c r="U8" i="39"/>
  <c r="T8" i="39"/>
  <c r="S8" i="39"/>
  <c r="R8" i="39"/>
  <c r="Q8" i="39"/>
  <c r="P8" i="39"/>
  <c r="O8" i="39"/>
  <c r="N8" i="39"/>
  <c r="U7" i="39"/>
  <c r="T7" i="39"/>
  <c r="S7" i="39"/>
  <c r="R7" i="39"/>
  <c r="Q7" i="39"/>
  <c r="P7" i="39"/>
  <c r="O7" i="39"/>
  <c r="N7" i="39"/>
  <c r="M6" i="39"/>
  <c r="U6" i="39" s="1"/>
  <c r="L6" i="39"/>
  <c r="T6" i="39" s="1"/>
  <c r="K6" i="39"/>
  <c r="S6" i="39" s="1"/>
  <c r="J6" i="39"/>
  <c r="R6" i="39" s="1"/>
  <c r="I6" i="39"/>
  <c r="Q6" i="39" s="1"/>
  <c r="H6" i="39"/>
  <c r="P6" i="39" s="1"/>
  <c r="G6" i="39"/>
  <c r="O6" i="39" s="1"/>
  <c r="F6" i="39"/>
  <c r="N6" i="39" s="1"/>
  <c r="U5" i="39"/>
  <c r="T5" i="39"/>
  <c r="S5" i="39"/>
  <c r="R5" i="39"/>
  <c r="Q5" i="39"/>
  <c r="P5" i="39"/>
  <c r="O5" i="39"/>
  <c r="N5" i="39"/>
  <c r="U4" i="39"/>
  <c r="T4" i="39"/>
  <c r="S4" i="39"/>
  <c r="R4" i="39"/>
  <c r="Q4" i="39"/>
  <c r="P4" i="39"/>
  <c r="O4" i="39"/>
  <c r="N4" i="39"/>
  <c r="U3" i="39"/>
  <c r="T3" i="39"/>
  <c r="S3" i="39"/>
  <c r="R3" i="39"/>
  <c r="Q3" i="39"/>
  <c r="P3" i="39"/>
  <c r="O3" i="39"/>
  <c r="N3" i="39"/>
  <c r="AE21" i="19"/>
  <c r="AD21" i="19"/>
  <c r="AC21" i="19"/>
  <c r="AB21" i="19"/>
  <c r="AA21" i="19"/>
  <c r="Z21" i="19"/>
  <c r="Y21" i="19"/>
  <c r="X21" i="19"/>
  <c r="W21" i="19"/>
  <c r="V21" i="19"/>
  <c r="U21" i="19"/>
  <c r="T21" i="19"/>
  <c r="S21" i="19"/>
  <c r="R21" i="19"/>
  <c r="Q21" i="19"/>
  <c r="P21" i="19"/>
  <c r="O21" i="19"/>
  <c r="N21" i="19"/>
  <c r="AE20" i="19"/>
  <c r="AD20" i="19"/>
  <c r="AC20" i="19"/>
  <c r="AB20" i="19"/>
  <c r="AA20" i="19"/>
  <c r="Z20" i="19"/>
  <c r="Y20" i="19"/>
  <c r="X20" i="19"/>
  <c r="W20" i="19"/>
  <c r="V20" i="19"/>
  <c r="U20" i="19"/>
  <c r="T20" i="19"/>
  <c r="S20" i="19"/>
  <c r="R20" i="19"/>
  <c r="Q20" i="19"/>
  <c r="P20" i="19"/>
  <c r="O20" i="19"/>
  <c r="N20" i="19"/>
  <c r="AE19" i="19"/>
  <c r="AD19" i="19"/>
  <c r="AC19" i="19"/>
  <c r="AB19" i="19"/>
  <c r="AA19" i="19"/>
  <c r="Z19" i="19"/>
  <c r="Y19" i="19"/>
  <c r="X19" i="19"/>
  <c r="W19" i="19"/>
  <c r="V19" i="19"/>
  <c r="U19" i="19"/>
  <c r="T19" i="19"/>
  <c r="S19" i="19"/>
  <c r="R19" i="19"/>
  <c r="Q19" i="19"/>
  <c r="P19" i="19"/>
  <c r="O19" i="19"/>
  <c r="N19" i="19"/>
  <c r="AE18" i="19"/>
  <c r="AD18" i="19"/>
  <c r="AC18" i="19"/>
  <c r="AB18" i="19"/>
  <c r="AA18" i="19"/>
  <c r="Z18" i="19"/>
  <c r="Y18" i="19"/>
  <c r="X18" i="19"/>
  <c r="W18" i="19"/>
  <c r="V18" i="19"/>
  <c r="U18" i="19"/>
  <c r="T18" i="19"/>
  <c r="S18" i="19"/>
  <c r="R18" i="19"/>
  <c r="Q18" i="19"/>
  <c r="P18" i="19"/>
  <c r="O18" i="19"/>
  <c r="N18" i="19"/>
  <c r="AE17" i="19"/>
  <c r="AD17" i="19"/>
  <c r="AC17" i="19"/>
  <c r="AB17" i="19"/>
  <c r="AA17" i="19"/>
  <c r="Z17" i="19"/>
  <c r="Y17" i="19"/>
  <c r="X17" i="19"/>
  <c r="W17" i="19"/>
  <c r="V17" i="19"/>
  <c r="U17" i="19"/>
  <c r="T17" i="19"/>
  <c r="S17" i="19"/>
  <c r="R17" i="19"/>
  <c r="Q17" i="19"/>
  <c r="P17" i="19"/>
  <c r="O17" i="19"/>
  <c r="N17" i="19"/>
  <c r="AE16" i="19"/>
  <c r="AD16" i="19"/>
  <c r="AC16" i="19"/>
  <c r="AB16" i="19"/>
  <c r="AA16" i="19"/>
  <c r="Z16" i="19"/>
  <c r="Y16" i="19"/>
  <c r="X16" i="19"/>
  <c r="W16" i="19"/>
  <c r="V16" i="19"/>
  <c r="U16" i="19"/>
  <c r="T16" i="19"/>
  <c r="S16" i="19"/>
  <c r="R16" i="19"/>
  <c r="Q16" i="19"/>
  <c r="P16" i="19"/>
  <c r="O16" i="19"/>
  <c r="N16" i="19"/>
  <c r="AE15" i="19"/>
  <c r="AD15" i="19"/>
  <c r="AC15" i="19"/>
  <c r="AB15" i="19"/>
  <c r="AA15" i="19"/>
  <c r="Z15" i="19"/>
  <c r="Y15" i="19"/>
  <c r="X15" i="19"/>
  <c r="W15" i="19"/>
  <c r="V15" i="19"/>
  <c r="U15" i="19"/>
  <c r="T15" i="19"/>
  <c r="S15" i="19"/>
  <c r="R15" i="19"/>
  <c r="Q15" i="19"/>
  <c r="P15" i="19"/>
  <c r="O15" i="19"/>
  <c r="N15" i="19"/>
  <c r="AE14" i="19"/>
  <c r="AD14" i="19"/>
  <c r="AC14" i="19"/>
  <c r="AB14" i="19"/>
  <c r="AA14" i="19"/>
  <c r="Z14" i="19"/>
  <c r="Y14" i="19"/>
  <c r="X14" i="19"/>
  <c r="W14" i="19"/>
  <c r="V14" i="19"/>
  <c r="U14" i="19"/>
  <c r="T14" i="19"/>
  <c r="S14" i="19"/>
  <c r="R14" i="19"/>
  <c r="Q14" i="19"/>
  <c r="P14" i="19"/>
  <c r="O14" i="19"/>
  <c r="N14" i="19"/>
  <c r="M13" i="19"/>
  <c r="AE13" i="19" s="1"/>
  <c r="L13" i="19"/>
  <c r="AB13" i="19" s="1"/>
  <c r="K13" i="19"/>
  <c r="AA13" i="19" s="1"/>
  <c r="J13" i="19"/>
  <c r="Z13" i="19" s="1"/>
  <c r="I13" i="19"/>
  <c r="Y13" i="19" s="1"/>
  <c r="H13" i="19"/>
  <c r="O13" i="19" s="1"/>
  <c r="G13" i="19"/>
  <c r="W13" i="19" s="1"/>
  <c r="F13" i="19"/>
  <c r="V13" i="19" s="1"/>
  <c r="AE12" i="19"/>
  <c r="AD12" i="19"/>
  <c r="AC12" i="19"/>
  <c r="AB12" i="19"/>
  <c r="AA12" i="19"/>
  <c r="Z12" i="19"/>
  <c r="Y12" i="19"/>
  <c r="X12" i="19"/>
  <c r="W12" i="19"/>
  <c r="V12" i="19"/>
  <c r="U12" i="19"/>
  <c r="T12" i="19"/>
  <c r="S12" i="19"/>
  <c r="R12" i="19"/>
  <c r="Q12" i="19"/>
  <c r="P12" i="19"/>
  <c r="O12" i="19"/>
  <c r="N12" i="19"/>
  <c r="AE11" i="19"/>
  <c r="AD11" i="19"/>
  <c r="AC11" i="19"/>
  <c r="AB11" i="19"/>
  <c r="AA11" i="19"/>
  <c r="Z11" i="19"/>
  <c r="Y11" i="19"/>
  <c r="X11" i="19"/>
  <c r="W11" i="19"/>
  <c r="V11" i="19"/>
  <c r="U11" i="19"/>
  <c r="T11" i="19"/>
  <c r="S11" i="19"/>
  <c r="R11" i="19"/>
  <c r="Q11" i="19"/>
  <c r="P11" i="19"/>
  <c r="O11" i="19"/>
  <c r="N11" i="19"/>
  <c r="AD10" i="19"/>
  <c r="M10" i="19"/>
  <c r="AC10" i="19" s="1"/>
  <c r="L10" i="19"/>
  <c r="AB10" i="19" s="1"/>
  <c r="K10" i="19"/>
  <c r="AA10" i="19" s="1"/>
  <c r="J10" i="19"/>
  <c r="Z10" i="19" s="1"/>
  <c r="I10" i="19"/>
  <c r="Y10" i="19" s="1"/>
  <c r="H10" i="19"/>
  <c r="X10" i="19" s="1"/>
  <c r="G10" i="19"/>
  <c r="W10" i="19" s="1"/>
  <c r="F10" i="19"/>
  <c r="N10" i="19" s="1"/>
  <c r="AE9" i="19"/>
  <c r="AD9" i="19"/>
  <c r="AC9" i="19"/>
  <c r="AB9" i="19"/>
  <c r="AA9" i="19"/>
  <c r="Z9" i="19"/>
  <c r="Y9" i="19"/>
  <c r="X9" i="19"/>
  <c r="W9" i="19"/>
  <c r="V9" i="19"/>
  <c r="U9" i="19"/>
  <c r="T9" i="19"/>
  <c r="S9" i="19"/>
  <c r="R9" i="19"/>
  <c r="Q9" i="19"/>
  <c r="P9" i="19"/>
  <c r="O9" i="19"/>
  <c r="N9" i="19"/>
  <c r="AE8" i="19"/>
  <c r="AD8" i="19"/>
  <c r="AC8" i="19"/>
  <c r="AB8" i="19"/>
  <c r="AA8" i="19"/>
  <c r="Z8" i="19"/>
  <c r="Y8" i="19"/>
  <c r="X8" i="19"/>
  <c r="W8" i="19"/>
  <c r="V8" i="19"/>
  <c r="U8" i="19"/>
  <c r="T8" i="19"/>
  <c r="S8" i="19"/>
  <c r="R8" i="19"/>
  <c r="Q8" i="19"/>
  <c r="P8" i="19"/>
  <c r="O8" i="19"/>
  <c r="N8" i="19"/>
  <c r="M7" i="19"/>
  <c r="AE7" i="19" s="1"/>
  <c r="L7" i="19"/>
  <c r="S7" i="19" s="1"/>
  <c r="K7" i="19"/>
  <c r="AA7" i="19" s="1"/>
  <c r="J7" i="19"/>
  <c r="Z7" i="19" s="1"/>
  <c r="I7" i="19"/>
  <c r="Y7" i="19" s="1"/>
  <c r="H7" i="19"/>
  <c r="X7" i="19" s="1"/>
  <c r="G7" i="19"/>
  <c r="W7" i="19" s="1"/>
  <c r="F7" i="19"/>
  <c r="V7" i="19" s="1"/>
  <c r="AE6" i="19"/>
  <c r="AD6" i="19"/>
  <c r="AC6" i="19"/>
  <c r="AB6" i="19"/>
  <c r="AA6" i="19"/>
  <c r="Z6" i="19"/>
  <c r="Y6" i="19"/>
  <c r="X6" i="19"/>
  <c r="W6" i="19"/>
  <c r="V6" i="19"/>
  <c r="U6" i="19"/>
  <c r="T6" i="19"/>
  <c r="S6" i="19"/>
  <c r="R6" i="19"/>
  <c r="Q6" i="19"/>
  <c r="P6" i="19"/>
  <c r="O6" i="19"/>
  <c r="N6" i="19"/>
  <c r="AE5" i="19"/>
  <c r="AD5" i="19"/>
  <c r="AC5" i="19"/>
  <c r="AB5" i="19"/>
  <c r="AA5" i="19"/>
  <c r="Z5" i="19"/>
  <c r="Y5" i="19"/>
  <c r="X5" i="19"/>
  <c r="W5" i="19"/>
  <c r="V5" i="19"/>
  <c r="U5" i="19"/>
  <c r="T5" i="19"/>
  <c r="S5" i="19"/>
  <c r="R5" i="19"/>
  <c r="Q5" i="19"/>
  <c r="P5" i="19"/>
  <c r="O5" i="19"/>
  <c r="N5" i="19"/>
  <c r="AE4" i="19"/>
  <c r="AD4" i="19"/>
  <c r="AC4" i="19"/>
  <c r="AB4" i="19"/>
  <c r="AA4" i="19"/>
  <c r="Z4" i="19"/>
  <c r="Y4" i="19"/>
  <c r="X4" i="19"/>
  <c r="W4" i="19"/>
  <c r="V4" i="19"/>
  <c r="U4" i="19"/>
  <c r="T4" i="19"/>
  <c r="S4" i="19"/>
  <c r="R4" i="19"/>
  <c r="Q4" i="19"/>
  <c r="P4" i="19"/>
  <c r="O4" i="19"/>
  <c r="N4" i="19"/>
  <c r="AE3" i="19"/>
  <c r="AD3" i="19"/>
  <c r="AC3" i="19"/>
  <c r="AB3" i="19"/>
  <c r="AA3" i="19"/>
  <c r="Z3" i="19"/>
  <c r="Y3" i="19"/>
  <c r="X3" i="19"/>
  <c r="W3" i="19"/>
  <c r="V3" i="19"/>
  <c r="U3" i="19"/>
  <c r="T3" i="19"/>
  <c r="S3" i="19"/>
  <c r="R3" i="19"/>
  <c r="Q3" i="19"/>
  <c r="P3" i="19"/>
  <c r="O3" i="19"/>
  <c r="N3" i="19"/>
  <c r="AD8" i="42"/>
  <c r="AC8" i="42"/>
  <c r="AB8" i="42"/>
  <c r="AA8" i="42"/>
  <c r="Z8" i="42"/>
  <c r="Y8" i="42"/>
  <c r="X8" i="42"/>
  <c r="W8" i="42"/>
  <c r="V8" i="42"/>
  <c r="U8" i="42"/>
  <c r="T8" i="42"/>
  <c r="S8" i="42"/>
  <c r="R8" i="42"/>
  <c r="Q8" i="42"/>
  <c r="P8" i="42"/>
  <c r="O8" i="42"/>
  <c r="N8" i="42"/>
  <c r="M8" i="42"/>
  <c r="AD6" i="42"/>
  <c r="AC6" i="42"/>
  <c r="AB6" i="42"/>
  <c r="AA6" i="42"/>
  <c r="Z6" i="42"/>
  <c r="Y6" i="42"/>
  <c r="X6" i="42"/>
  <c r="W6" i="42"/>
  <c r="V6" i="42"/>
  <c r="U6" i="42"/>
  <c r="T6" i="42"/>
  <c r="S6" i="42"/>
  <c r="R6" i="42"/>
  <c r="Q6" i="42"/>
  <c r="P6" i="42"/>
  <c r="O6" i="42"/>
  <c r="N6" i="42"/>
  <c r="M6" i="42"/>
  <c r="AD5" i="42"/>
  <c r="AC5" i="42"/>
  <c r="AB5" i="42"/>
  <c r="AA5" i="42"/>
  <c r="Z5" i="42"/>
  <c r="Y5" i="42"/>
  <c r="X5" i="42"/>
  <c r="W5" i="42"/>
  <c r="V5" i="42"/>
  <c r="U5" i="42"/>
  <c r="T5" i="42"/>
  <c r="S5" i="42"/>
  <c r="R5" i="42"/>
  <c r="Q5" i="42"/>
  <c r="P5" i="42"/>
  <c r="O5" i="42"/>
  <c r="N5" i="42"/>
  <c r="M5" i="42"/>
  <c r="AD4" i="42"/>
  <c r="AC4" i="42"/>
  <c r="AB4" i="42"/>
  <c r="AA4" i="42"/>
  <c r="Z4" i="42"/>
  <c r="Y4" i="42"/>
  <c r="X4" i="42"/>
  <c r="W4" i="42"/>
  <c r="V4" i="42"/>
  <c r="U4" i="42"/>
  <c r="T4" i="42"/>
  <c r="S4" i="42"/>
  <c r="R4" i="42"/>
  <c r="Q4" i="42"/>
  <c r="P4" i="42"/>
  <c r="O4" i="42"/>
  <c r="N4" i="42"/>
  <c r="M4" i="42"/>
  <c r="AD3" i="42"/>
  <c r="AC3" i="42"/>
  <c r="AB3" i="42"/>
  <c r="AA3" i="42"/>
  <c r="Z3" i="42"/>
  <c r="Y3" i="42"/>
  <c r="X3" i="42"/>
  <c r="W3" i="42"/>
  <c r="V3" i="42"/>
  <c r="U3" i="42"/>
  <c r="T3" i="42"/>
  <c r="S3" i="42"/>
  <c r="R3" i="42"/>
  <c r="Q3" i="42"/>
  <c r="P3" i="42"/>
  <c r="O3" i="42"/>
  <c r="N3" i="42"/>
  <c r="M3" i="42"/>
  <c r="L5" i="38"/>
  <c r="T5" i="38" s="1"/>
  <c r="K5" i="38"/>
  <c r="S5" i="38" s="1"/>
  <c r="J5" i="38"/>
  <c r="R5" i="38" s="1"/>
  <c r="I5" i="38"/>
  <c r="Q5" i="38" s="1"/>
  <c r="H5" i="38"/>
  <c r="P5" i="38" s="1"/>
  <c r="G5" i="38"/>
  <c r="O5" i="38" s="1"/>
  <c r="F5" i="38"/>
  <c r="N5" i="38" s="1"/>
  <c r="E5" i="38"/>
  <c r="M5" i="38" s="1"/>
  <c r="T4" i="38"/>
  <c r="S4" i="38"/>
  <c r="R4" i="38"/>
  <c r="Q4" i="38"/>
  <c r="P4" i="38"/>
  <c r="O4" i="38"/>
  <c r="N4" i="38"/>
  <c r="M4" i="38"/>
  <c r="T3" i="38"/>
  <c r="S3" i="38"/>
  <c r="R3" i="38"/>
  <c r="Q3" i="38"/>
  <c r="P3" i="38"/>
  <c r="O3" i="38"/>
  <c r="N3" i="38"/>
  <c r="M3" i="38"/>
  <c r="AD5" i="18"/>
  <c r="L5" i="18"/>
  <c r="AC5" i="18" s="1"/>
  <c r="K5" i="18"/>
  <c r="AA5" i="18" s="1"/>
  <c r="J5" i="18"/>
  <c r="Z5" i="18" s="1"/>
  <c r="I5" i="18"/>
  <c r="Y5" i="18" s="1"/>
  <c r="H5" i="18"/>
  <c r="P5" i="18" s="1"/>
  <c r="G5" i="18"/>
  <c r="W5" i="18" s="1"/>
  <c r="F5" i="18"/>
  <c r="V5" i="18" s="1"/>
  <c r="E5" i="18"/>
  <c r="AD4" i="18"/>
  <c r="AC4" i="18"/>
  <c r="AB4" i="18"/>
  <c r="AA4" i="18"/>
  <c r="Z4" i="18"/>
  <c r="Y4" i="18"/>
  <c r="X4" i="18"/>
  <c r="W4" i="18"/>
  <c r="V4" i="18"/>
  <c r="U4" i="18"/>
  <c r="T4" i="18"/>
  <c r="S4" i="18"/>
  <c r="R4" i="18"/>
  <c r="Q4" i="18"/>
  <c r="P4" i="18"/>
  <c r="O4" i="18"/>
  <c r="N4" i="18"/>
  <c r="M4" i="18"/>
  <c r="AD3" i="18"/>
  <c r="AC3" i="18"/>
  <c r="AB3" i="18"/>
  <c r="AA3" i="18"/>
  <c r="Z3" i="18"/>
  <c r="Y3" i="18"/>
  <c r="X3" i="18"/>
  <c r="W3" i="18"/>
  <c r="V3" i="18"/>
  <c r="U3" i="18"/>
  <c r="T3" i="18"/>
  <c r="S3" i="18"/>
  <c r="R3" i="18"/>
  <c r="Q3" i="18"/>
  <c r="P3" i="18"/>
  <c r="O3" i="18"/>
  <c r="N3" i="18"/>
  <c r="M3" i="18"/>
  <c r="T13" i="37"/>
  <c r="S13" i="37"/>
  <c r="R13" i="37"/>
  <c r="Q13" i="37"/>
  <c r="P13" i="37"/>
  <c r="O13" i="37"/>
  <c r="N13" i="37"/>
  <c r="M13" i="37"/>
  <c r="T12" i="37"/>
  <c r="S12" i="37"/>
  <c r="R12" i="37"/>
  <c r="Q12" i="37"/>
  <c r="P12" i="37"/>
  <c r="O12" i="37"/>
  <c r="N12" i="37"/>
  <c r="M12" i="37"/>
  <c r="T11" i="37"/>
  <c r="S11" i="37"/>
  <c r="R11" i="37"/>
  <c r="Q11" i="37"/>
  <c r="P11" i="37"/>
  <c r="O11" i="37"/>
  <c r="N11" i="37"/>
  <c r="M11" i="37"/>
  <c r="T10" i="37"/>
  <c r="S10" i="37"/>
  <c r="R10" i="37"/>
  <c r="Q10" i="37"/>
  <c r="P10" i="37"/>
  <c r="O10" i="37"/>
  <c r="N10" i="37"/>
  <c r="M10" i="37"/>
  <c r="T9" i="37"/>
  <c r="S9" i="37"/>
  <c r="R9" i="37"/>
  <c r="Q9" i="37"/>
  <c r="P9" i="37"/>
  <c r="O9" i="37"/>
  <c r="N9" i="37"/>
  <c r="M9" i="37"/>
  <c r="T8" i="37"/>
  <c r="S8" i="37"/>
  <c r="R8" i="37"/>
  <c r="Q8" i="37"/>
  <c r="P8" i="37"/>
  <c r="O8" i="37"/>
  <c r="N8" i="37"/>
  <c r="M8" i="37"/>
  <c r="T7" i="37"/>
  <c r="S7" i="37"/>
  <c r="R7" i="37"/>
  <c r="Q7" i="37"/>
  <c r="P7" i="37"/>
  <c r="O7" i="37"/>
  <c r="N7" i="37"/>
  <c r="M7" i="37"/>
  <c r="T6" i="37"/>
  <c r="S6" i="37"/>
  <c r="R6" i="37"/>
  <c r="Q6" i="37"/>
  <c r="P6" i="37"/>
  <c r="O6" i="37"/>
  <c r="N6" i="37"/>
  <c r="M6" i="37"/>
  <c r="T5" i="37"/>
  <c r="S5" i="37"/>
  <c r="R5" i="37"/>
  <c r="Q5" i="37"/>
  <c r="P5" i="37"/>
  <c r="O5" i="37"/>
  <c r="N5" i="37"/>
  <c r="M5" i="37"/>
  <c r="T4" i="37"/>
  <c r="S4" i="37"/>
  <c r="R4" i="37"/>
  <c r="Q4" i="37"/>
  <c r="P4" i="37"/>
  <c r="O4" i="37"/>
  <c r="N4" i="37"/>
  <c r="M4" i="37"/>
  <c r="T3" i="37"/>
  <c r="S3" i="37"/>
  <c r="R3" i="37"/>
  <c r="Q3" i="37"/>
  <c r="P3" i="37"/>
  <c r="O3" i="37"/>
  <c r="N3" i="37"/>
  <c r="M3" i="37"/>
  <c r="AD13" i="17"/>
  <c r="AC13" i="17"/>
  <c r="AB13" i="17"/>
  <c r="AA13" i="17"/>
  <c r="Z13" i="17"/>
  <c r="Y13" i="17"/>
  <c r="X13" i="17"/>
  <c r="W13" i="17"/>
  <c r="V13" i="17"/>
  <c r="U13" i="17"/>
  <c r="T13" i="17"/>
  <c r="S13" i="17"/>
  <c r="R13" i="17"/>
  <c r="Q13" i="17"/>
  <c r="P13" i="17"/>
  <c r="O13" i="17"/>
  <c r="N13" i="17"/>
  <c r="M13" i="17"/>
  <c r="AD12" i="17"/>
  <c r="AC12" i="17"/>
  <c r="AB12" i="17"/>
  <c r="AA12" i="17"/>
  <c r="Z12" i="17"/>
  <c r="Y12" i="17"/>
  <c r="X12" i="17"/>
  <c r="W12" i="17"/>
  <c r="V12" i="17"/>
  <c r="U12" i="17"/>
  <c r="T12" i="17"/>
  <c r="S12" i="17"/>
  <c r="R12" i="17"/>
  <c r="Q12" i="17"/>
  <c r="P12" i="17"/>
  <c r="O12" i="17"/>
  <c r="N12" i="17"/>
  <c r="M12" i="17"/>
  <c r="AD11" i="17"/>
  <c r="AC11" i="17"/>
  <c r="AB11" i="17"/>
  <c r="AA11" i="17"/>
  <c r="Z11" i="17"/>
  <c r="Y11" i="17"/>
  <c r="X11" i="17"/>
  <c r="W11" i="17"/>
  <c r="V11" i="17"/>
  <c r="U11" i="17"/>
  <c r="T11" i="17"/>
  <c r="S11" i="17"/>
  <c r="R11" i="17"/>
  <c r="Q11" i="17"/>
  <c r="P11" i="17"/>
  <c r="O11" i="17"/>
  <c r="N11" i="17"/>
  <c r="M11" i="17"/>
  <c r="AD10" i="17"/>
  <c r="AC10" i="17"/>
  <c r="AB10" i="17"/>
  <c r="AA10" i="17"/>
  <c r="Z10" i="17"/>
  <c r="Y10" i="17"/>
  <c r="X10" i="17"/>
  <c r="W10" i="17"/>
  <c r="V10" i="17"/>
  <c r="U10" i="17"/>
  <c r="T10" i="17"/>
  <c r="S10" i="17"/>
  <c r="R10" i="17"/>
  <c r="Q10" i="17"/>
  <c r="P10" i="17"/>
  <c r="O10" i="17"/>
  <c r="N10" i="17"/>
  <c r="M10" i="17"/>
  <c r="AD9" i="17"/>
  <c r="AC9" i="17"/>
  <c r="AB9" i="17"/>
  <c r="AA9" i="17"/>
  <c r="Z9" i="17"/>
  <c r="Y9" i="17"/>
  <c r="X9" i="17"/>
  <c r="W9" i="17"/>
  <c r="V9" i="17"/>
  <c r="U9" i="17"/>
  <c r="T9" i="17"/>
  <c r="S9" i="17"/>
  <c r="R9" i="17"/>
  <c r="Q9" i="17"/>
  <c r="P9" i="17"/>
  <c r="O9" i="17"/>
  <c r="N9" i="17"/>
  <c r="M9" i="17"/>
  <c r="AD8" i="17"/>
  <c r="AC8" i="17"/>
  <c r="AB8" i="17"/>
  <c r="AA8" i="17"/>
  <c r="Z8" i="17"/>
  <c r="Y8" i="17"/>
  <c r="X8" i="17"/>
  <c r="W8" i="17"/>
  <c r="V8" i="17"/>
  <c r="U8" i="17"/>
  <c r="T8" i="17"/>
  <c r="S8" i="17"/>
  <c r="R8" i="17"/>
  <c r="Q8" i="17"/>
  <c r="P8" i="17"/>
  <c r="O8" i="17"/>
  <c r="N8" i="17"/>
  <c r="M8" i="17"/>
  <c r="AD7" i="17"/>
  <c r="AC7" i="17"/>
  <c r="AB7" i="17"/>
  <c r="AA7" i="17"/>
  <c r="Z7" i="17"/>
  <c r="Y7" i="17"/>
  <c r="X7" i="17"/>
  <c r="W7" i="17"/>
  <c r="V7" i="17"/>
  <c r="U7" i="17"/>
  <c r="T7" i="17"/>
  <c r="S7" i="17"/>
  <c r="R7" i="17"/>
  <c r="Q7" i="17"/>
  <c r="P7" i="17"/>
  <c r="O7" i="17"/>
  <c r="N7" i="17"/>
  <c r="M7" i="17"/>
  <c r="AD6" i="17"/>
  <c r="AC6" i="17"/>
  <c r="AB6" i="17"/>
  <c r="AA6" i="17"/>
  <c r="Z6" i="17"/>
  <c r="Y6" i="17"/>
  <c r="X6" i="17"/>
  <c r="W6" i="17"/>
  <c r="V6" i="17"/>
  <c r="U6" i="17"/>
  <c r="T6" i="17"/>
  <c r="S6" i="17"/>
  <c r="R6" i="17"/>
  <c r="Q6" i="17"/>
  <c r="P6" i="17"/>
  <c r="O6" i="17"/>
  <c r="N6" i="17"/>
  <c r="M6" i="17"/>
  <c r="AD5" i="17"/>
  <c r="AC5" i="17"/>
  <c r="AB5" i="17"/>
  <c r="AA5" i="17"/>
  <c r="Z5" i="17"/>
  <c r="Y5" i="17"/>
  <c r="X5" i="17"/>
  <c r="W5" i="17"/>
  <c r="V5" i="17"/>
  <c r="U5" i="17"/>
  <c r="T5" i="17"/>
  <c r="S5" i="17"/>
  <c r="R5" i="17"/>
  <c r="Q5" i="17"/>
  <c r="P5" i="17"/>
  <c r="O5" i="17"/>
  <c r="N5" i="17"/>
  <c r="M5" i="17"/>
  <c r="AD4" i="17"/>
  <c r="AC4" i="17"/>
  <c r="AB4" i="17"/>
  <c r="AA4" i="17"/>
  <c r="Z4" i="17"/>
  <c r="Y4" i="17"/>
  <c r="X4" i="17"/>
  <c r="W4" i="17"/>
  <c r="V4" i="17"/>
  <c r="U4" i="17"/>
  <c r="T4" i="17"/>
  <c r="S4" i="17"/>
  <c r="R4" i="17"/>
  <c r="Q4" i="17"/>
  <c r="P4" i="17"/>
  <c r="O4" i="17"/>
  <c r="N4" i="17"/>
  <c r="M4" i="17"/>
  <c r="AD3" i="17"/>
  <c r="AC3" i="17"/>
  <c r="AB3" i="17"/>
  <c r="AA3" i="17"/>
  <c r="Z3" i="17"/>
  <c r="Y3" i="17"/>
  <c r="X3" i="17"/>
  <c r="W3" i="17"/>
  <c r="V3" i="17"/>
  <c r="U3" i="17"/>
  <c r="T3" i="17"/>
  <c r="S3" i="17"/>
  <c r="R3" i="17"/>
  <c r="Q3" i="17"/>
  <c r="P3" i="17"/>
  <c r="O3" i="17"/>
  <c r="N3" i="17"/>
  <c r="M3" i="17"/>
  <c r="X13" i="19" l="1"/>
  <c r="U7" i="19"/>
  <c r="AC7" i="19"/>
  <c r="O10" i="19"/>
  <c r="AE10" i="19"/>
  <c r="Q13" i="19"/>
  <c r="V10" i="19"/>
  <c r="N7" i="19"/>
  <c r="AD7" i="19"/>
  <c r="P10" i="19"/>
  <c r="R13" i="19"/>
  <c r="T7" i="19"/>
  <c r="AB7" i="19"/>
  <c r="P13" i="19"/>
  <c r="O7" i="19"/>
  <c r="Q10" i="19"/>
  <c r="S13" i="19"/>
  <c r="P7" i="19"/>
  <c r="R10" i="19"/>
  <c r="T13" i="19"/>
  <c r="Q7" i="19"/>
  <c r="S10" i="19"/>
  <c r="U13" i="19"/>
  <c r="AC13" i="19"/>
  <c r="R7" i="19"/>
  <c r="T10" i="19"/>
  <c r="N13" i="19"/>
  <c r="AD13" i="19"/>
  <c r="U10" i="19"/>
  <c r="O5" i="18"/>
  <c r="Q5" i="18"/>
  <c r="R5" i="18"/>
  <c r="X5" i="18"/>
  <c r="S5" i="18"/>
  <c r="T5" i="18"/>
  <c r="AB5" i="18"/>
  <c r="M5" i="18"/>
  <c r="U5" i="18"/>
  <c r="N5" i="18"/>
  <c r="AC3" i="16"/>
  <c r="M4" i="15"/>
  <c r="N4" i="15"/>
  <c r="O4" i="15"/>
  <c r="P4" i="15"/>
  <c r="Q4" i="15"/>
  <c r="R4" i="15"/>
  <c r="S4" i="15"/>
  <c r="T4" i="15"/>
  <c r="U4" i="15"/>
  <c r="V4" i="15"/>
  <c r="W4" i="15"/>
  <c r="X4" i="15"/>
  <c r="Y4" i="15"/>
  <c r="Z4" i="15"/>
  <c r="AA4" i="15"/>
  <c r="AB4" i="15"/>
  <c r="AC4" i="15"/>
  <c r="AD4" i="15"/>
  <c r="M5" i="15"/>
  <c r="N5" i="15"/>
  <c r="O5" i="15"/>
  <c r="P5" i="15"/>
  <c r="Q5" i="15"/>
  <c r="R5" i="15"/>
  <c r="S5" i="15"/>
  <c r="T5" i="15"/>
  <c r="U5" i="15"/>
  <c r="V5" i="15"/>
  <c r="W5" i="15"/>
  <c r="X5" i="15"/>
  <c r="Y5" i="15"/>
  <c r="Z5" i="15"/>
  <c r="AA5" i="15"/>
  <c r="AB5" i="15"/>
  <c r="AC5" i="15"/>
  <c r="AD5" i="15"/>
  <c r="M6" i="15"/>
  <c r="N6" i="15"/>
  <c r="O6" i="15"/>
  <c r="P6" i="15"/>
  <c r="Q6" i="15"/>
  <c r="R6" i="15"/>
  <c r="S6" i="15"/>
  <c r="T6" i="15"/>
  <c r="U6" i="15"/>
  <c r="V6" i="15"/>
  <c r="W6" i="15"/>
  <c r="X6" i="15"/>
  <c r="Y6" i="15"/>
  <c r="Z6" i="15"/>
  <c r="AA6" i="15"/>
  <c r="AB6" i="15"/>
  <c r="AC6" i="15"/>
  <c r="AD6" i="15"/>
  <c r="AD3" i="15"/>
  <c r="AC3" i="15"/>
  <c r="AB3" i="15"/>
  <c r="U3" i="15"/>
  <c r="T3" i="15"/>
  <c r="S3" i="15"/>
  <c r="M3" i="15"/>
  <c r="M4" i="12"/>
  <c r="N4" i="12"/>
  <c r="O4" i="12"/>
  <c r="P4" i="12"/>
  <c r="Q4" i="12"/>
  <c r="R4" i="12"/>
  <c r="S4" i="12"/>
  <c r="T4" i="12"/>
  <c r="U4" i="12"/>
  <c r="V4" i="12"/>
  <c r="W4" i="12"/>
  <c r="X4" i="12"/>
  <c r="Y4" i="12"/>
  <c r="Z4" i="12"/>
  <c r="AA4" i="12"/>
  <c r="AB4" i="12"/>
  <c r="AC4" i="12"/>
  <c r="AD4" i="12"/>
  <c r="M5" i="12"/>
  <c r="N5" i="12"/>
  <c r="O5" i="12"/>
  <c r="P5" i="12"/>
  <c r="Q5" i="12"/>
  <c r="R5" i="12"/>
  <c r="S5" i="12"/>
  <c r="T5" i="12"/>
  <c r="U5" i="12"/>
  <c r="V5" i="12"/>
  <c r="W5" i="12"/>
  <c r="X5" i="12"/>
  <c r="Y5" i="12"/>
  <c r="Z5" i="12"/>
  <c r="AA5" i="12"/>
  <c r="AB5" i="12"/>
  <c r="AC5" i="12"/>
  <c r="AD5" i="12"/>
  <c r="M6" i="12"/>
  <c r="N6" i="12"/>
  <c r="O6" i="12"/>
  <c r="P6" i="12"/>
  <c r="Q6" i="12"/>
  <c r="R6" i="12"/>
  <c r="S6" i="12"/>
  <c r="T6" i="12"/>
  <c r="U6" i="12"/>
  <c r="V6" i="12"/>
  <c r="W6" i="12"/>
  <c r="X6" i="12"/>
  <c r="Y6" i="12"/>
  <c r="Z6" i="12"/>
  <c r="AA6" i="12"/>
  <c r="AB6" i="12"/>
  <c r="AC6" i="12"/>
  <c r="AD6" i="12"/>
  <c r="AC3" i="12"/>
  <c r="AB3" i="12"/>
  <c r="U3" i="11"/>
  <c r="T3" i="11"/>
  <c r="AD3" i="11"/>
  <c r="AC3" i="11"/>
  <c r="M4" i="9"/>
  <c r="N4" i="9"/>
  <c r="O4" i="9"/>
  <c r="P4" i="9"/>
  <c r="Q4" i="9"/>
  <c r="R4" i="9"/>
  <c r="S4" i="9"/>
  <c r="T4" i="9"/>
  <c r="U4" i="9"/>
  <c r="V4" i="9"/>
  <c r="W4" i="9"/>
  <c r="X4" i="9"/>
  <c r="Y4" i="9"/>
  <c r="Z4" i="9"/>
  <c r="AA4" i="9"/>
  <c r="AB4" i="9"/>
  <c r="AC4" i="9"/>
  <c r="AD4" i="9"/>
  <c r="M5" i="9"/>
  <c r="N5" i="9"/>
  <c r="O5" i="9"/>
  <c r="P5" i="9"/>
  <c r="Q5" i="9"/>
  <c r="R5" i="9"/>
  <c r="S5" i="9"/>
  <c r="T5" i="9"/>
  <c r="U5" i="9"/>
  <c r="V5" i="9"/>
  <c r="W5" i="9"/>
  <c r="X5" i="9"/>
  <c r="Y5" i="9"/>
  <c r="Z5" i="9"/>
  <c r="AA5" i="9"/>
  <c r="AB5" i="9"/>
  <c r="AC5" i="9"/>
  <c r="AD5" i="9"/>
  <c r="M6" i="9"/>
  <c r="N6" i="9"/>
  <c r="O6" i="9"/>
  <c r="P6" i="9"/>
  <c r="Q6" i="9"/>
  <c r="R6" i="9"/>
  <c r="S6" i="9"/>
  <c r="T6" i="9"/>
  <c r="U6" i="9"/>
  <c r="V6" i="9"/>
  <c r="W6" i="9"/>
  <c r="X6" i="9"/>
  <c r="Y6" i="9"/>
  <c r="Z6" i="9"/>
  <c r="AA6" i="9"/>
  <c r="AB6" i="9"/>
  <c r="AC6" i="9"/>
  <c r="AD6" i="9"/>
  <c r="AB3" i="9"/>
  <c r="AD3" i="9"/>
  <c r="AC3" i="9"/>
  <c r="AE4" i="20"/>
  <c r="AF4" i="20"/>
  <c r="AE5" i="20"/>
  <c r="AF5" i="20"/>
  <c r="AE6" i="20"/>
  <c r="AF6" i="20"/>
  <c r="AE7" i="20"/>
  <c r="AF7" i="20"/>
  <c r="AE8" i="20"/>
  <c r="AF8" i="20"/>
  <c r="AE9" i="20"/>
  <c r="AF9" i="20"/>
  <c r="AE10" i="20"/>
  <c r="AF10" i="20"/>
  <c r="AE11" i="20"/>
  <c r="AF11" i="20"/>
  <c r="V4" i="20"/>
  <c r="W4" i="20"/>
  <c r="V5" i="20"/>
  <c r="W5" i="20"/>
  <c r="V6" i="20"/>
  <c r="W6" i="20"/>
  <c r="V7" i="20"/>
  <c r="W7" i="20"/>
  <c r="V8" i="20"/>
  <c r="W8" i="20"/>
  <c r="V9" i="20"/>
  <c r="W9" i="20"/>
  <c r="V10" i="20"/>
  <c r="W10" i="20"/>
  <c r="V11" i="20"/>
  <c r="W11" i="20"/>
  <c r="W3" i="20"/>
  <c r="H9" i="20"/>
  <c r="I9" i="20"/>
  <c r="J9" i="20"/>
  <c r="K9" i="20"/>
  <c r="L9" i="20"/>
  <c r="M9" i="20"/>
  <c r="N9" i="20"/>
  <c r="G9" i="20"/>
  <c r="H6" i="20"/>
  <c r="I6" i="20"/>
  <c r="J6" i="20"/>
  <c r="K6" i="20"/>
  <c r="L6" i="20"/>
  <c r="M6" i="20"/>
  <c r="N6" i="20"/>
  <c r="G6" i="20"/>
  <c r="AB3" i="16" l="1"/>
  <c r="AB4" i="16"/>
  <c r="AC4" i="16"/>
  <c r="AB5" i="16"/>
  <c r="AC5" i="16"/>
  <c r="AB6" i="16"/>
  <c r="AC6" i="16"/>
  <c r="AB7" i="16"/>
  <c r="AC7" i="16"/>
  <c r="AB8" i="16"/>
  <c r="AC8" i="16"/>
  <c r="S3" i="16"/>
  <c r="T3" i="16"/>
  <c r="S4" i="16"/>
  <c r="T4" i="16"/>
  <c r="S5" i="16"/>
  <c r="T5" i="16"/>
  <c r="S6" i="16"/>
  <c r="T6" i="16"/>
  <c r="S7" i="16"/>
  <c r="T7" i="16"/>
  <c r="S8" i="16"/>
  <c r="T8" i="16"/>
  <c r="AA3" i="14"/>
  <c r="AB3" i="14"/>
  <c r="AA4" i="14"/>
  <c r="AB4" i="14"/>
  <c r="AA5" i="14"/>
  <c r="AB5" i="14"/>
  <c r="R3" i="14"/>
  <c r="S3" i="14"/>
  <c r="R4" i="14"/>
  <c r="S4" i="14"/>
  <c r="R5" i="14"/>
  <c r="S5" i="14"/>
  <c r="AA3" i="13"/>
  <c r="AB3" i="13"/>
  <c r="AA4" i="13"/>
  <c r="AB4" i="13"/>
  <c r="AA5" i="13"/>
  <c r="AB5" i="13"/>
  <c r="R3" i="13"/>
  <c r="S3" i="13"/>
  <c r="R4" i="13"/>
  <c r="S4" i="13"/>
  <c r="R5" i="13"/>
  <c r="S5" i="13"/>
  <c r="AA3" i="12"/>
  <c r="R3" i="12"/>
  <c r="S3" i="12"/>
  <c r="AA3" i="11"/>
  <c r="AB3" i="11"/>
  <c r="AA4" i="11"/>
  <c r="AB4" i="11"/>
  <c r="AA5" i="11"/>
  <c r="AB5" i="11"/>
  <c r="AA6" i="11"/>
  <c r="AB6" i="11"/>
  <c r="AA7" i="11"/>
  <c r="AB7" i="11"/>
  <c r="R3" i="11"/>
  <c r="S3" i="11"/>
  <c r="R4" i="11"/>
  <c r="S4" i="11"/>
  <c r="R5" i="11"/>
  <c r="S5" i="11"/>
  <c r="R6" i="11"/>
  <c r="S6" i="11"/>
  <c r="R7" i="11"/>
  <c r="S7" i="11"/>
  <c r="AA3" i="9"/>
  <c r="R3" i="9"/>
  <c r="S3" i="9"/>
  <c r="AC3" i="20"/>
  <c r="AD3" i="20"/>
  <c r="AC4" i="20"/>
  <c r="AD4" i="20"/>
  <c r="AC6" i="20"/>
  <c r="AD6" i="20"/>
  <c r="AC7" i="20"/>
  <c r="AD7" i="20"/>
  <c r="AC8" i="20"/>
  <c r="AD8" i="20"/>
  <c r="AC9" i="20"/>
  <c r="AD9" i="20"/>
  <c r="AC10" i="20"/>
  <c r="AD10" i="20"/>
  <c r="AC11" i="20"/>
  <c r="AD11" i="20"/>
  <c r="T3" i="20"/>
  <c r="U3" i="20"/>
  <c r="T4" i="20"/>
  <c r="U4" i="20"/>
  <c r="T6" i="20"/>
  <c r="U6" i="20"/>
  <c r="T7" i="20"/>
  <c r="U7" i="20"/>
  <c r="T8" i="20"/>
  <c r="U8" i="20"/>
  <c r="T9" i="20"/>
  <c r="U9" i="20"/>
  <c r="T10" i="20"/>
  <c r="U10" i="20"/>
  <c r="T11" i="20"/>
  <c r="U11" i="20"/>
  <c r="M5" i="20"/>
  <c r="N5" i="20"/>
  <c r="AD5" i="20" s="1"/>
  <c r="U5" i="20" l="1"/>
  <c r="U3" i="36"/>
  <c r="U4" i="36"/>
  <c r="U5" i="36"/>
  <c r="U6" i="36"/>
  <c r="U7" i="36"/>
  <c r="U8" i="36"/>
  <c r="T8" i="36"/>
  <c r="T7" i="36"/>
  <c r="T6" i="36"/>
  <c r="T5" i="36"/>
  <c r="T4" i="36"/>
  <c r="T3" i="36"/>
  <c r="T3" i="35"/>
  <c r="T4" i="35"/>
  <c r="T5" i="35"/>
  <c r="T6" i="35"/>
  <c r="S6" i="35"/>
  <c r="S5" i="35"/>
  <c r="S4" i="35"/>
  <c r="S3" i="35"/>
  <c r="T3" i="34"/>
  <c r="T4" i="34"/>
  <c r="T5" i="34"/>
  <c r="S5" i="34"/>
  <c r="S4" i="34"/>
  <c r="S3" i="34"/>
  <c r="T3" i="41"/>
  <c r="T4" i="41"/>
  <c r="T5" i="41"/>
  <c r="S5" i="41"/>
  <c r="S4" i="41"/>
  <c r="S3" i="41"/>
  <c r="T3" i="31"/>
  <c r="T4" i="31"/>
  <c r="T5" i="31"/>
  <c r="T6" i="31"/>
  <c r="S6" i="31"/>
  <c r="S5" i="31"/>
  <c r="S4" i="31"/>
  <c r="S3" i="31"/>
  <c r="N5" i="4"/>
  <c r="S3" i="32" l="1"/>
  <c r="T3" i="32"/>
  <c r="S4" i="32"/>
  <c r="T4" i="32"/>
  <c r="S5" i="32"/>
  <c r="T5" i="32"/>
  <c r="S6" i="32"/>
  <c r="T6" i="32"/>
  <c r="S7" i="32"/>
  <c r="T7" i="32"/>
  <c r="U3" i="4"/>
  <c r="V3" i="4"/>
  <c r="U4" i="4"/>
  <c r="V4" i="4"/>
  <c r="U6" i="4"/>
  <c r="V6" i="4"/>
  <c r="U7" i="4"/>
  <c r="V7" i="4"/>
  <c r="U8" i="4"/>
  <c r="V8" i="4"/>
  <c r="U9" i="4"/>
  <c r="V9" i="4"/>
  <c r="U10" i="4"/>
  <c r="V10" i="4"/>
  <c r="U11" i="4"/>
  <c r="V11" i="4"/>
  <c r="M5" i="4"/>
  <c r="U6" i="3"/>
  <c r="V6" i="3"/>
  <c r="U7" i="3"/>
  <c r="V7" i="3"/>
  <c r="U8" i="3"/>
  <c r="V8" i="3"/>
  <c r="U9" i="3"/>
  <c r="V9" i="3"/>
  <c r="U10" i="3"/>
  <c r="V10" i="3"/>
  <c r="U11" i="3"/>
  <c r="V11" i="3"/>
  <c r="U12" i="3"/>
  <c r="V12" i="3"/>
  <c r="U13" i="3"/>
  <c r="V13" i="3"/>
  <c r="U14" i="3"/>
  <c r="V14" i="3"/>
  <c r="U15" i="3"/>
  <c r="V15" i="3"/>
  <c r="U16" i="3"/>
  <c r="V16" i="3"/>
  <c r="U17" i="3"/>
  <c r="V17" i="3"/>
  <c r="U18" i="3"/>
  <c r="V18" i="3"/>
  <c r="U19" i="3"/>
  <c r="V19" i="3"/>
  <c r="U20" i="3"/>
  <c r="V20" i="3"/>
  <c r="U21" i="3"/>
  <c r="V21" i="3"/>
  <c r="U22" i="3"/>
  <c r="V22" i="3"/>
  <c r="U23" i="3"/>
  <c r="V23" i="3"/>
  <c r="U24" i="3"/>
  <c r="V24" i="3"/>
  <c r="U25" i="3"/>
  <c r="V25" i="3"/>
  <c r="U26" i="3"/>
  <c r="V26" i="3"/>
  <c r="U27" i="3"/>
  <c r="V27" i="3"/>
  <c r="U28" i="3"/>
  <c r="V28" i="3"/>
  <c r="U29" i="3"/>
  <c r="V29" i="3"/>
  <c r="U30" i="3"/>
  <c r="V30" i="3"/>
  <c r="U31" i="3"/>
  <c r="V31" i="3"/>
  <c r="U32" i="3"/>
  <c r="V32" i="3"/>
  <c r="U33" i="3"/>
  <c r="V33" i="3"/>
  <c r="U34" i="3"/>
  <c r="V34" i="3"/>
  <c r="U35" i="3"/>
  <c r="V35" i="3"/>
  <c r="U36" i="3"/>
  <c r="V36" i="3"/>
  <c r="U37" i="3"/>
  <c r="V37" i="3"/>
  <c r="U38" i="3"/>
  <c r="V38" i="3"/>
  <c r="U39" i="3"/>
  <c r="V39" i="3"/>
  <c r="U40" i="3"/>
  <c r="V40" i="3"/>
  <c r="U41" i="3"/>
  <c r="V41" i="3"/>
  <c r="U42" i="3"/>
  <c r="V42" i="3"/>
  <c r="U43" i="3"/>
  <c r="V43" i="3"/>
  <c r="U44" i="3"/>
  <c r="V44" i="3"/>
  <c r="U45" i="3"/>
  <c r="V45" i="3"/>
  <c r="U46" i="3"/>
  <c r="V46" i="3"/>
  <c r="U47" i="3"/>
  <c r="V47" i="3"/>
  <c r="U48" i="3"/>
  <c r="V48" i="3"/>
  <c r="U49" i="3"/>
  <c r="V49" i="3"/>
  <c r="U50" i="3"/>
  <c r="V50" i="3"/>
  <c r="U51" i="3"/>
  <c r="V51" i="3"/>
  <c r="U52" i="3"/>
  <c r="V52" i="3"/>
  <c r="U53" i="3"/>
  <c r="V53" i="3"/>
  <c r="U54" i="3"/>
  <c r="V54" i="3"/>
  <c r="U55" i="3"/>
  <c r="V55" i="3"/>
  <c r="U56" i="3"/>
  <c r="V56" i="3"/>
  <c r="U57" i="3"/>
  <c r="V57" i="3"/>
  <c r="U58" i="3"/>
  <c r="V58" i="3"/>
  <c r="U59" i="3"/>
  <c r="V59" i="3"/>
  <c r="U60" i="3"/>
  <c r="V60" i="3"/>
  <c r="U61" i="3"/>
  <c r="V61" i="3"/>
  <c r="U62" i="3"/>
  <c r="V62" i="3"/>
  <c r="U63" i="3"/>
  <c r="V63" i="3"/>
  <c r="U64" i="3"/>
  <c r="V64" i="3"/>
  <c r="U65" i="3"/>
  <c r="V65" i="3"/>
  <c r="U66" i="3"/>
  <c r="V66" i="3"/>
  <c r="U67" i="3"/>
  <c r="V67" i="3"/>
  <c r="U68" i="3"/>
  <c r="V68" i="3"/>
  <c r="U69" i="3"/>
  <c r="V69" i="3"/>
  <c r="U70" i="3"/>
  <c r="V70" i="3"/>
  <c r="AC6" i="2"/>
  <c r="AD6" i="2"/>
  <c r="AC7" i="2"/>
  <c r="AD7" i="2"/>
  <c r="AC8" i="2"/>
  <c r="AD8" i="2"/>
  <c r="AC9" i="2"/>
  <c r="AD9" i="2"/>
  <c r="AC10" i="2"/>
  <c r="AD10" i="2"/>
  <c r="AC11" i="2"/>
  <c r="AD11" i="2"/>
  <c r="AC12" i="2"/>
  <c r="AD12" i="2"/>
  <c r="AC13" i="2"/>
  <c r="AD13" i="2"/>
  <c r="AC14" i="2"/>
  <c r="AD14" i="2"/>
  <c r="AC15" i="2"/>
  <c r="AD15" i="2"/>
  <c r="AC16" i="2"/>
  <c r="AD16" i="2"/>
  <c r="AC17" i="2"/>
  <c r="AD17" i="2"/>
  <c r="AC18" i="2"/>
  <c r="AD18" i="2"/>
  <c r="AC19" i="2"/>
  <c r="AD19" i="2"/>
  <c r="AC20" i="2"/>
  <c r="AD20" i="2"/>
  <c r="AC21" i="2"/>
  <c r="AD21" i="2"/>
  <c r="AC22" i="2"/>
  <c r="AD22" i="2"/>
  <c r="AC23" i="2"/>
  <c r="AD23" i="2"/>
  <c r="AC24" i="2"/>
  <c r="AD24" i="2"/>
  <c r="AC25" i="2"/>
  <c r="AD25" i="2"/>
  <c r="AC26" i="2"/>
  <c r="AD26" i="2"/>
  <c r="AC27" i="2"/>
  <c r="AD27" i="2"/>
  <c r="AC28" i="2"/>
  <c r="AD28" i="2"/>
  <c r="AC29" i="2"/>
  <c r="AD29" i="2"/>
  <c r="AC30" i="2"/>
  <c r="AD30" i="2"/>
  <c r="AC31" i="2"/>
  <c r="AD31" i="2"/>
  <c r="AC32" i="2"/>
  <c r="AD32" i="2"/>
  <c r="AC33" i="2"/>
  <c r="AD33" i="2"/>
  <c r="AC34" i="2"/>
  <c r="AD34" i="2"/>
  <c r="AC35" i="2"/>
  <c r="AD35" i="2"/>
  <c r="AC36" i="2"/>
  <c r="AD36" i="2"/>
  <c r="AC37" i="2"/>
  <c r="AD37" i="2"/>
  <c r="AC38" i="2"/>
  <c r="AD38" i="2"/>
  <c r="AC39" i="2"/>
  <c r="AD39" i="2"/>
  <c r="AC40" i="2"/>
  <c r="AD40" i="2"/>
  <c r="AC41" i="2"/>
  <c r="AD41" i="2"/>
  <c r="AC42" i="2"/>
  <c r="AD42" i="2"/>
  <c r="AC43" i="2"/>
  <c r="AD43" i="2"/>
  <c r="AC44" i="2"/>
  <c r="AD44" i="2"/>
  <c r="AC45" i="2"/>
  <c r="AD45" i="2"/>
  <c r="AC46" i="2"/>
  <c r="AD46" i="2"/>
  <c r="AC47" i="2"/>
  <c r="AD47" i="2"/>
  <c r="AC48" i="2"/>
  <c r="AD48" i="2"/>
  <c r="AC49" i="2"/>
  <c r="AD49" i="2"/>
  <c r="AC50" i="2"/>
  <c r="AD50" i="2"/>
  <c r="AC51" i="2"/>
  <c r="AD51" i="2"/>
  <c r="AC52" i="2"/>
  <c r="AD52" i="2"/>
  <c r="AC53" i="2"/>
  <c r="AD53" i="2"/>
  <c r="AC54" i="2"/>
  <c r="AD54" i="2"/>
  <c r="AC55" i="2"/>
  <c r="AD55" i="2"/>
  <c r="AC56" i="2"/>
  <c r="AD56" i="2"/>
  <c r="AC57" i="2"/>
  <c r="AD57" i="2"/>
  <c r="AC58" i="2"/>
  <c r="AD58" i="2"/>
  <c r="AC59" i="2"/>
  <c r="AD59" i="2"/>
  <c r="AC60" i="2"/>
  <c r="AD60" i="2"/>
  <c r="AC61" i="2"/>
  <c r="AD61" i="2"/>
  <c r="AC62" i="2"/>
  <c r="AD62" i="2"/>
  <c r="AC63" i="2"/>
  <c r="AD63" i="2"/>
  <c r="AC64" i="2"/>
  <c r="AD64" i="2"/>
  <c r="AC65" i="2"/>
  <c r="AD65" i="2"/>
  <c r="AC66" i="2"/>
  <c r="AD66" i="2"/>
  <c r="AC67" i="2"/>
  <c r="AD67" i="2"/>
  <c r="AC68" i="2"/>
  <c r="AD68" i="2"/>
  <c r="AC69" i="2"/>
  <c r="AD69" i="2"/>
  <c r="AC70" i="2"/>
  <c r="AD70" i="2"/>
  <c r="AC71" i="2"/>
  <c r="AD71" i="2"/>
  <c r="AC72" i="2"/>
  <c r="AD72" i="2"/>
  <c r="AC73" i="2"/>
  <c r="AD73" i="2"/>
  <c r="AC74" i="2"/>
  <c r="AD74" i="2"/>
  <c r="AC75" i="2"/>
  <c r="AD75" i="2"/>
  <c r="AC76" i="2"/>
  <c r="AD76" i="2"/>
  <c r="AC77" i="2"/>
  <c r="AD77" i="2"/>
  <c r="AC78" i="2"/>
  <c r="AD78" i="2"/>
  <c r="AC79" i="2"/>
  <c r="AD79" i="2"/>
  <c r="AC80" i="2"/>
  <c r="AD80" i="2"/>
  <c r="AC81" i="2"/>
  <c r="AD81" i="2"/>
  <c r="AC82" i="2"/>
  <c r="AD82" i="2"/>
  <c r="AC83" i="2"/>
  <c r="AD83" i="2"/>
  <c r="AC84" i="2"/>
  <c r="AD84" i="2"/>
  <c r="AC85" i="2"/>
  <c r="AD85" i="2"/>
  <c r="AC86" i="2"/>
  <c r="AD86" i="2"/>
  <c r="AC87" i="2"/>
  <c r="AD87" i="2"/>
  <c r="AC88" i="2"/>
  <c r="AD88" i="2"/>
  <c r="AC89" i="2"/>
  <c r="AD89" i="2"/>
  <c r="AC90" i="2"/>
  <c r="AD90" i="2"/>
  <c r="AC91" i="2"/>
  <c r="AD91" i="2"/>
  <c r="AC92" i="2"/>
  <c r="AD92" i="2"/>
  <c r="AC93" i="2"/>
  <c r="AD93" i="2"/>
  <c r="AC94" i="2"/>
  <c r="AD94" i="2"/>
  <c r="AC95" i="2"/>
  <c r="AD95" i="2"/>
  <c r="AC96" i="2"/>
  <c r="AD96" i="2"/>
  <c r="AC97" i="2"/>
  <c r="AD97" i="2"/>
  <c r="AC98" i="2"/>
  <c r="AD98" i="2"/>
  <c r="AC99" i="2"/>
  <c r="AD99" i="2"/>
  <c r="AC100" i="2"/>
  <c r="AD100" i="2"/>
  <c r="AC101" i="2"/>
  <c r="AD101" i="2"/>
  <c r="AC102" i="2"/>
  <c r="AD102" i="2"/>
  <c r="AC103" i="2"/>
  <c r="AD103" i="2"/>
  <c r="AC104" i="2"/>
  <c r="AD104" i="2"/>
  <c r="AC105" i="2"/>
  <c r="AD105" i="2"/>
  <c r="AC106" i="2"/>
  <c r="AD106" i="2"/>
  <c r="AC107" i="2"/>
  <c r="AD107" i="2"/>
  <c r="AC108" i="2"/>
  <c r="AD108" i="2"/>
  <c r="AC109" i="2"/>
  <c r="AD109" i="2"/>
  <c r="AC110" i="2"/>
  <c r="AD110" i="2"/>
  <c r="AC111" i="2"/>
  <c r="AD111" i="2"/>
  <c r="AC112" i="2"/>
  <c r="AD112" i="2"/>
  <c r="AC113" i="2"/>
  <c r="AD113" i="2"/>
  <c r="AC114" i="2"/>
  <c r="AD114" i="2"/>
  <c r="AC115" i="2"/>
  <c r="AD115" i="2"/>
  <c r="AC116" i="2"/>
  <c r="AD116" i="2"/>
  <c r="AC117" i="2"/>
  <c r="AD117" i="2"/>
  <c r="AC118" i="2"/>
  <c r="AD118" i="2"/>
  <c r="AC119" i="2"/>
  <c r="AD119" i="2"/>
  <c r="T6" i="2"/>
  <c r="U6" i="2"/>
  <c r="T7" i="2"/>
  <c r="U7" i="2"/>
  <c r="U8" i="2"/>
  <c r="T9" i="2"/>
  <c r="U9" i="2"/>
  <c r="T10" i="2"/>
  <c r="U10" i="2"/>
  <c r="T11" i="2"/>
  <c r="U11" i="2"/>
  <c r="T12" i="2"/>
  <c r="U12" i="2"/>
  <c r="T13" i="2"/>
  <c r="U13" i="2"/>
  <c r="T14" i="2"/>
  <c r="U14" i="2"/>
  <c r="T15" i="2"/>
  <c r="U15" i="2"/>
  <c r="T16" i="2"/>
  <c r="U16" i="2"/>
  <c r="T17" i="2"/>
  <c r="U17" i="2"/>
  <c r="T18" i="2"/>
  <c r="U18" i="2"/>
  <c r="T19" i="2"/>
  <c r="U19" i="2"/>
  <c r="T20" i="2"/>
  <c r="U20" i="2"/>
  <c r="T21" i="2"/>
  <c r="U21" i="2"/>
  <c r="T22" i="2"/>
  <c r="U22" i="2"/>
  <c r="T23" i="2"/>
  <c r="U23" i="2"/>
  <c r="T24" i="2"/>
  <c r="U24" i="2"/>
  <c r="T25" i="2"/>
  <c r="U25" i="2"/>
  <c r="T26" i="2"/>
  <c r="U26" i="2"/>
  <c r="T27" i="2"/>
  <c r="U27" i="2"/>
  <c r="T28" i="2"/>
  <c r="U28" i="2"/>
  <c r="T29" i="2"/>
  <c r="U29" i="2"/>
  <c r="T30" i="2"/>
  <c r="U30" i="2"/>
  <c r="T31" i="2"/>
  <c r="U31" i="2"/>
  <c r="T32" i="2"/>
  <c r="U32" i="2"/>
  <c r="T33" i="2"/>
  <c r="U33" i="2"/>
  <c r="T34" i="2"/>
  <c r="U34" i="2"/>
  <c r="T35" i="2"/>
  <c r="U35" i="2"/>
  <c r="T36" i="2"/>
  <c r="U36" i="2"/>
  <c r="T37" i="2"/>
  <c r="U37" i="2"/>
  <c r="T38" i="2"/>
  <c r="U38" i="2"/>
  <c r="T39" i="2"/>
  <c r="U39" i="2"/>
  <c r="T40" i="2"/>
  <c r="U40" i="2"/>
  <c r="T41" i="2"/>
  <c r="U41" i="2"/>
  <c r="T42" i="2"/>
  <c r="U42" i="2"/>
  <c r="T43" i="2"/>
  <c r="U43" i="2"/>
  <c r="T44" i="2"/>
  <c r="U44" i="2"/>
  <c r="T45" i="2"/>
  <c r="U45" i="2"/>
  <c r="T46" i="2"/>
  <c r="U46" i="2"/>
  <c r="T47" i="2"/>
  <c r="U47" i="2"/>
  <c r="T48" i="2"/>
  <c r="U48" i="2"/>
  <c r="T49" i="2"/>
  <c r="U49" i="2"/>
  <c r="T50" i="2"/>
  <c r="U50" i="2"/>
  <c r="T51" i="2"/>
  <c r="U51" i="2"/>
  <c r="T52" i="2"/>
  <c r="U52" i="2"/>
  <c r="T53" i="2"/>
  <c r="U53" i="2"/>
  <c r="T54" i="2"/>
  <c r="U54" i="2"/>
  <c r="T55" i="2"/>
  <c r="U55" i="2"/>
  <c r="T56" i="2"/>
  <c r="U56" i="2"/>
  <c r="U57" i="2"/>
  <c r="T58" i="2"/>
  <c r="U58" i="2"/>
  <c r="T59" i="2"/>
  <c r="U59" i="2"/>
  <c r="U60" i="2"/>
  <c r="T61" i="2"/>
  <c r="U61" i="2"/>
  <c r="T62" i="2"/>
  <c r="U62" i="2"/>
  <c r="U63" i="2"/>
  <c r="T64" i="2"/>
  <c r="U64" i="2"/>
  <c r="T65" i="2"/>
  <c r="U65" i="2"/>
  <c r="T66" i="2"/>
  <c r="U66" i="2"/>
  <c r="T67" i="2"/>
  <c r="U67" i="2"/>
  <c r="T68" i="2"/>
  <c r="U68" i="2"/>
  <c r="T69" i="2"/>
  <c r="U69" i="2"/>
  <c r="T70" i="2"/>
  <c r="U70" i="2"/>
  <c r="T71" i="2"/>
  <c r="U71" i="2"/>
  <c r="T72" i="2"/>
  <c r="U72" i="2"/>
  <c r="T73" i="2"/>
  <c r="U73" i="2"/>
  <c r="T74" i="2"/>
  <c r="U74" i="2"/>
  <c r="T75" i="2"/>
  <c r="U75" i="2"/>
  <c r="T76" i="2"/>
  <c r="U76" i="2"/>
  <c r="T77" i="2"/>
  <c r="U77" i="2"/>
  <c r="T78" i="2"/>
  <c r="U78" i="2"/>
  <c r="T79" i="2"/>
  <c r="U79" i="2"/>
  <c r="T80" i="2"/>
  <c r="U80" i="2"/>
  <c r="T81" i="2"/>
  <c r="U81" i="2"/>
  <c r="T82" i="2"/>
  <c r="U82" i="2"/>
  <c r="T83" i="2"/>
  <c r="U83" i="2"/>
  <c r="T84" i="2"/>
  <c r="U84" i="2"/>
  <c r="T85" i="2"/>
  <c r="U85" i="2"/>
  <c r="T86" i="2"/>
  <c r="U86" i="2"/>
  <c r="T87" i="2"/>
  <c r="U87" i="2"/>
  <c r="T88" i="2"/>
  <c r="U88" i="2"/>
  <c r="T89" i="2"/>
  <c r="U89" i="2"/>
  <c r="T90" i="2"/>
  <c r="U90" i="2"/>
  <c r="T91" i="2"/>
  <c r="U91" i="2"/>
  <c r="T92" i="2"/>
  <c r="U92" i="2"/>
  <c r="T93" i="2"/>
  <c r="U93" i="2"/>
  <c r="T94" i="2"/>
  <c r="U94" i="2"/>
  <c r="T95" i="2"/>
  <c r="U95" i="2"/>
  <c r="T96" i="2"/>
  <c r="U96" i="2"/>
  <c r="T97" i="2"/>
  <c r="U97" i="2"/>
  <c r="T98" i="2"/>
  <c r="U98" i="2"/>
  <c r="T99" i="2"/>
  <c r="U99" i="2"/>
  <c r="T100" i="2"/>
  <c r="U100" i="2"/>
  <c r="T101" i="2"/>
  <c r="U101" i="2"/>
  <c r="T102" i="2"/>
  <c r="U102" i="2"/>
  <c r="T103" i="2"/>
  <c r="U103" i="2"/>
  <c r="T104" i="2"/>
  <c r="U104" i="2"/>
  <c r="T105" i="2"/>
  <c r="U105" i="2"/>
  <c r="T106" i="2"/>
  <c r="U106" i="2"/>
  <c r="T107" i="2"/>
  <c r="U107" i="2"/>
  <c r="T108" i="2"/>
  <c r="U108" i="2"/>
  <c r="T109" i="2"/>
  <c r="U109" i="2"/>
  <c r="T110" i="2"/>
  <c r="U110" i="2"/>
  <c r="T111" i="2"/>
  <c r="U111" i="2"/>
  <c r="T112" i="2"/>
  <c r="U112" i="2"/>
  <c r="T113" i="2"/>
  <c r="U113" i="2"/>
  <c r="T114" i="2"/>
  <c r="U114" i="2"/>
  <c r="T115" i="2"/>
  <c r="U115" i="2"/>
  <c r="T116" i="2"/>
  <c r="U116" i="2"/>
  <c r="T117" i="2"/>
  <c r="U117" i="2"/>
  <c r="T118" i="2"/>
  <c r="U118" i="2"/>
  <c r="T119" i="2"/>
  <c r="U119" i="2"/>
  <c r="Y6" i="1"/>
  <c r="Z6" i="1"/>
  <c r="Y7" i="1"/>
  <c r="Z7" i="1"/>
  <c r="Y8" i="1"/>
  <c r="Z8" i="1"/>
  <c r="Y9" i="1"/>
  <c r="Z9" i="1"/>
  <c r="Y10" i="1"/>
  <c r="Z10" i="1"/>
  <c r="Y11" i="1"/>
  <c r="Z11" i="1"/>
  <c r="Y12" i="1"/>
  <c r="Z12" i="1"/>
  <c r="Y13" i="1"/>
  <c r="Z13" i="1"/>
  <c r="Y14" i="1"/>
  <c r="Z14" i="1"/>
  <c r="Y15" i="1"/>
  <c r="Z15" i="1"/>
  <c r="Y16" i="1"/>
  <c r="Z16" i="1"/>
  <c r="Y17" i="1"/>
  <c r="Z17" i="1"/>
  <c r="Y18" i="1"/>
  <c r="Z18" i="1"/>
  <c r="Y19" i="1"/>
  <c r="Z19" i="1"/>
  <c r="Y20" i="1"/>
  <c r="Z20" i="1"/>
  <c r="Y21" i="1"/>
  <c r="Z21" i="1"/>
  <c r="Y22" i="1"/>
  <c r="Z22" i="1"/>
  <c r="Y23" i="1"/>
  <c r="Z23" i="1"/>
  <c r="Y24" i="1"/>
  <c r="Z24" i="1"/>
  <c r="Y25" i="1"/>
  <c r="Z25" i="1"/>
  <c r="Y26" i="1"/>
  <c r="Z26" i="1"/>
  <c r="Y27" i="1"/>
  <c r="Z27" i="1"/>
  <c r="Y28" i="1"/>
  <c r="Z28" i="1"/>
  <c r="Y29" i="1"/>
  <c r="Z29" i="1"/>
  <c r="Y30" i="1"/>
  <c r="Z30" i="1"/>
  <c r="Y31" i="1"/>
  <c r="Z31" i="1"/>
  <c r="Y32" i="1"/>
  <c r="Z32" i="1"/>
  <c r="Y33" i="1"/>
  <c r="Z33" i="1"/>
  <c r="Y34" i="1"/>
  <c r="Z34" i="1"/>
  <c r="Y35" i="1"/>
  <c r="Z35" i="1"/>
  <c r="Y36" i="1"/>
  <c r="Z36" i="1"/>
  <c r="Y37" i="1"/>
  <c r="Z37" i="1"/>
  <c r="Y38" i="1"/>
  <c r="Z38" i="1"/>
  <c r="Y39" i="1"/>
  <c r="Z39" i="1"/>
  <c r="Y40" i="1"/>
  <c r="Z40" i="1"/>
  <c r="Y41" i="1"/>
  <c r="Z41" i="1"/>
  <c r="Y42" i="1"/>
  <c r="Z42" i="1"/>
  <c r="Y43" i="1"/>
  <c r="Z43" i="1"/>
  <c r="Y44" i="1"/>
  <c r="Z44" i="1"/>
  <c r="Y45" i="1"/>
  <c r="Z45" i="1"/>
  <c r="Y46" i="1"/>
  <c r="Z46" i="1"/>
  <c r="Y47" i="1"/>
  <c r="Z47" i="1"/>
  <c r="Y48" i="1"/>
  <c r="Z48" i="1"/>
  <c r="Y49" i="1"/>
  <c r="Z49" i="1"/>
  <c r="Y50" i="1"/>
  <c r="Z50" i="1"/>
  <c r="Y51" i="1"/>
  <c r="Z51" i="1"/>
  <c r="Y52" i="1"/>
  <c r="Z52" i="1"/>
  <c r="Y53" i="1"/>
  <c r="Z53" i="1"/>
  <c r="Y54" i="1"/>
  <c r="Z54" i="1"/>
  <c r="Y55" i="1"/>
  <c r="Z55" i="1"/>
  <c r="Y56" i="1"/>
  <c r="Z56" i="1"/>
  <c r="Y57" i="1"/>
  <c r="Z57" i="1"/>
  <c r="Y58" i="1"/>
  <c r="Z58" i="1"/>
  <c r="Y59" i="1"/>
  <c r="Z59" i="1"/>
  <c r="Y60" i="1"/>
  <c r="Z60" i="1"/>
  <c r="Y61" i="1"/>
  <c r="Z61" i="1"/>
  <c r="Y62" i="1"/>
  <c r="Z62" i="1"/>
  <c r="Y63" i="1"/>
  <c r="Z63" i="1"/>
  <c r="Y64" i="1"/>
  <c r="Z64" i="1"/>
  <c r="Y65" i="1"/>
  <c r="Z65" i="1"/>
  <c r="Y66" i="1"/>
  <c r="Z66" i="1"/>
  <c r="Y67" i="1"/>
  <c r="Z67" i="1"/>
  <c r="Y68" i="1"/>
  <c r="Z68" i="1"/>
  <c r="Y69" i="1"/>
  <c r="Z69" i="1"/>
  <c r="Y70" i="1"/>
  <c r="Z70" i="1"/>
  <c r="Y71" i="1"/>
  <c r="Z71" i="1"/>
  <c r="Y72" i="1"/>
  <c r="Z72" i="1"/>
  <c r="Y73" i="1"/>
  <c r="Z73" i="1"/>
  <c r="Y74" i="1"/>
  <c r="Z74" i="1"/>
  <c r="Y75" i="1"/>
  <c r="Z75" i="1"/>
  <c r="Y76" i="1"/>
  <c r="Z76" i="1"/>
  <c r="Y77" i="1"/>
  <c r="Z77" i="1"/>
  <c r="Y78" i="1"/>
  <c r="Z78" i="1"/>
  <c r="Y79" i="1"/>
  <c r="Z79" i="1"/>
  <c r="Y80" i="1"/>
  <c r="Z80" i="1"/>
  <c r="Y81" i="1"/>
  <c r="Z81" i="1"/>
  <c r="Y82" i="1"/>
  <c r="Z82" i="1"/>
  <c r="Y83" i="1"/>
  <c r="Z83" i="1"/>
  <c r="Y84" i="1"/>
  <c r="Z84" i="1"/>
  <c r="Y85" i="1"/>
  <c r="Z85" i="1"/>
  <c r="Y86" i="1"/>
  <c r="Z86" i="1"/>
  <c r="Y87" i="1"/>
  <c r="Z87" i="1"/>
  <c r="Y88" i="1"/>
  <c r="Z88" i="1"/>
  <c r="Y89" i="1"/>
  <c r="Z89" i="1"/>
  <c r="Y90" i="1"/>
  <c r="Z90" i="1"/>
  <c r="Y91" i="1"/>
  <c r="Z91" i="1"/>
  <c r="Y92" i="1"/>
  <c r="Z92" i="1"/>
  <c r="Y93" i="1"/>
  <c r="Z93" i="1"/>
  <c r="Y94" i="1"/>
  <c r="Z94" i="1"/>
  <c r="Y95" i="1"/>
  <c r="Z95" i="1"/>
  <c r="Y96" i="1"/>
  <c r="Z96" i="1"/>
  <c r="Y97" i="1"/>
  <c r="Z97" i="1"/>
  <c r="P6" i="1"/>
  <c r="Q6" i="1"/>
  <c r="P7" i="1"/>
  <c r="Q7" i="1"/>
  <c r="P8" i="1"/>
  <c r="Q8" i="1"/>
  <c r="P9" i="1"/>
  <c r="Q9" i="1"/>
  <c r="P10" i="1"/>
  <c r="Q10" i="1"/>
  <c r="P11" i="1"/>
  <c r="Q11" i="1"/>
  <c r="P12" i="1"/>
  <c r="Q12" i="1"/>
  <c r="P13" i="1"/>
  <c r="Q13" i="1"/>
  <c r="P14" i="1"/>
  <c r="Q14" i="1"/>
  <c r="P15" i="1"/>
  <c r="Q15" i="1"/>
  <c r="P16" i="1"/>
  <c r="Q16" i="1"/>
  <c r="P17" i="1"/>
  <c r="Q17" i="1"/>
  <c r="P18" i="1"/>
  <c r="Q18" i="1"/>
  <c r="P19" i="1"/>
  <c r="Q19" i="1"/>
  <c r="P20" i="1"/>
  <c r="Q20" i="1"/>
  <c r="P21" i="1"/>
  <c r="Q21" i="1"/>
  <c r="P22" i="1"/>
  <c r="Q22" i="1"/>
  <c r="P23" i="1"/>
  <c r="Q23" i="1"/>
  <c r="P24" i="1"/>
  <c r="Q24" i="1"/>
  <c r="P25" i="1"/>
  <c r="Q25" i="1"/>
  <c r="P26" i="1"/>
  <c r="Q26" i="1"/>
  <c r="P27" i="1"/>
  <c r="Q27" i="1"/>
  <c r="P28" i="1"/>
  <c r="Q28" i="1"/>
  <c r="P29" i="1"/>
  <c r="Q29" i="1"/>
  <c r="P30" i="1"/>
  <c r="Q30" i="1"/>
  <c r="P31" i="1"/>
  <c r="Q31" i="1"/>
  <c r="P32" i="1"/>
  <c r="Q32" i="1"/>
  <c r="P33" i="1"/>
  <c r="Q33" i="1"/>
  <c r="P34" i="1"/>
  <c r="Q34" i="1"/>
  <c r="P35" i="1"/>
  <c r="Q35" i="1"/>
  <c r="P36" i="1"/>
  <c r="Q36" i="1"/>
  <c r="P37" i="1"/>
  <c r="Q37" i="1"/>
  <c r="P38" i="1"/>
  <c r="Q38" i="1"/>
  <c r="P39" i="1"/>
  <c r="Q39" i="1"/>
  <c r="P40" i="1"/>
  <c r="Q40" i="1"/>
  <c r="P41" i="1"/>
  <c r="Q41" i="1"/>
  <c r="P42" i="1"/>
  <c r="Q42" i="1"/>
  <c r="P43" i="1"/>
  <c r="Q43" i="1"/>
  <c r="P44" i="1"/>
  <c r="Q44" i="1"/>
  <c r="P45" i="1"/>
  <c r="Q45" i="1"/>
  <c r="P46" i="1"/>
  <c r="Q46" i="1"/>
  <c r="P47" i="1"/>
  <c r="Q47" i="1"/>
  <c r="P48" i="1"/>
  <c r="Q48" i="1"/>
  <c r="P49" i="1"/>
  <c r="Q49" i="1"/>
  <c r="P50" i="1"/>
  <c r="Q50" i="1"/>
  <c r="P51" i="1"/>
  <c r="Q51" i="1"/>
  <c r="P52" i="1"/>
  <c r="Q52" i="1"/>
  <c r="P53" i="1"/>
  <c r="Q53" i="1"/>
  <c r="P54" i="1"/>
  <c r="Q54" i="1"/>
  <c r="P55" i="1"/>
  <c r="Q55" i="1"/>
  <c r="P56" i="1"/>
  <c r="Q56" i="1"/>
  <c r="P57" i="1"/>
  <c r="Q57" i="1"/>
  <c r="P58" i="1"/>
  <c r="Q58" i="1"/>
  <c r="P59" i="1"/>
  <c r="Q59" i="1"/>
  <c r="P60" i="1"/>
  <c r="Q60" i="1"/>
  <c r="P61" i="1"/>
  <c r="Q61" i="1"/>
  <c r="P62" i="1"/>
  <c r="Q62" i="1"/>
  <c r="P63" i="1"/>
  <c r="Q63" i="1"/>
  <c r="P64" i="1"/>
  <c r="Q64" i="1"/>
  <c r="P65" i="1"/>
  <c r="Q65" i="1"/>
  <c r="P66" i="1"/>
  <c r="Q66" i="1"/>
  <c r="P67" i="1"/>
  <c r="Q67" i="1"/>
  <c r="P68" i="1"/>
  <c r="Q68" i="1"/>
  <c r="P69" i="1"/>
  <c r="Q69" i="1"/>
  <c r="P70" i="1"/>
  <c r="Q70" i="1"/>
  <c r="P71" i="1"/>
  <c r="Q71" i="1"/>
  <c r="P72" i="1"/>
  <c r="Q72" i="1"/>
  <c r="P73" i="1"/>
  <c r="Q73" i="1"/>
  <c r="P74" i="1"/>
  <c r="Q74" i="1"/>
  <c r="P75" i="1"/>
  <c r="Q75" i="1"/>
  <c r="P76" i="1"/>
  <c r="Q76" i="1"/>
  <c r="P77" i="1"/>
  <c r="Q77" i="1"/>
  <c r="P78" i="1"/>
  <c r="Q78" i="1"/>
  <c r="P79" i="1"/>
  <c r="Q79" i="1"/>
  <c r="P80" i="1"/>
  <c r="Q80" i="1"/>
  <c r="P81" i="1"/>
  <c r="Q81" i="1"/>
  <c r="P82" i="1"/>
  <c r="Q82" i="1"/>
  <c r="P83" i="1"/>
  <c r="Q83" i="1"/>
  <c r="P84" i="1"/>
  <c r="Q84" i="1"/>
  <c r="P85" i="1"/>
  <c r="Q85" i="1"/>
  <c r="P86" i="1"/>
  <c r="Q86" i="1"/>
  <c r="P87" i="1"/>
  <c r="Q87" i="1"/>
  <c r="P88" i="1"/>
  <c r="Q88" i="1"/>
  <c r="P89" i="1"/>
  <c r="Q89" i="1"/>
  <c r="P90" i="1"/>
  <c r="Q90" i="1"/>
  <c r="P91" i="1"/>
  <c r="Q91" i="1"/>
  <c r="P92" i="1"/>
  <c r="Q92" i="1"/>
  <c r="P93" i="1"/>
  <c r="Q93" i="1"/>
  <c r="P94" i="1"/>
  <c r="Q94" i="1"/>
  <c r="P95" i="1"/>
  <c r="Q95" i="1"/>
  <c r="P96" i="1"/>
  <c r="Q96" i="1"/>
  <c r="P97" i="1"/>
  <c r="Q97" i="1"/>
  <c r="A2" i="3"/>
  <c r="A2" i="2"/>
  <c r="V5" i="4" l="1"/>
  <c r="U5" i="4"/>
  <c r="AD5" i="13"/>
  <c r="AC5" i="13"/>
  <c r="Z5" i="13"/>
  <c r="Y5" i="13"/>
  <c r="X5" i="13"/>
  <c r="W5" i="13"/>
  <c r="V5" i="13"/>
  <c r="U5" i="13"/>
  <c r="T5" i="13"/>
  <c r="Q5" i="13"/>
  <c r="P5" i="13"/>
  <c r="O5" i="13"/>
  <c r="N5" i="13"/>
  <c r="M5" i="13"/>
  <c r="AD4" i="13"/>
  <c r="AC4" i="13"/>
  <c r="Z4" i="13"/>
  <c r="Y4" i="13"/>
  <c r="X4" i="13"/>
  <c r="W4" i="13"/>
  <c r="V4" i="13"/>
  <c r="U4" i="13"/>
  <c r="T4" i="13"/>
  <c r="Q4" i="13"/>
  <c r="P4" i="13"/>
  <c r="O4" i="13"/>
  <c r="N4" i="13"/>
  <c r="M4" i="13"/>
  <c r="AD3" i="13"/>
  <c r="AC3" i="13"/>
  <c r="Z3" i="13"/>
  <c r="Y3" i="13"/>
  <c r="X3" i="13"/>
  <c r="W3" i="13"/>
  <c r="V3" i="13"/>
  <c r="U3" i="13"/>
  <c r="T3" i="13"/>
  <c r="Q3" i="13"/>
  <c r="P3" i="13"/>
  <c r="O3" i="13"/>
  <c r="N3" i="13"/>
  <c r="M3" i="13"/>
  <c r="O3" i="20"/>
  <c r="O52" i="3"/>
  <c r="AF119" i="2"/>
  <c r="AF118" i="2"/>
  <c r="X118" i="2"/>
  <c r="W118" i="2"/>
  <c r="V118" i="2"/>
  <c r="V117" i="2"/>
  <c r="O117" i="2"/>
  <c r="R97" i="1"/>
  <c r="N97" i="1"/>
  <c r="M97" i="1"/>
  <c r="L97" i="1"/>
  <c r="K97" i="1"/>
  <c r="AA7" i="1"/>
  <c r="M41" i="1"/>
  <c r="N41" i="1"/>
  <c r="R29" i="1"/>
  <c r="N29" i="1"/>
  <c r="K29" i="1"/>
  <c r="R23" i="1"/>
  <c r="R11" i="1"/>
  <c r="R12" i="1"/>
  <c r="R13" i="1"/>
  <c r="R14" i="1"/>
  <c r="R15" i="1"/>
  <c r="R16" i="1"/>
  <c r="R7" i="1"/>
  <c r="R8" i="1"/>
  <c r="R9" i="1"/>
  <c r="R10" i="1"/>
  <c r="S6" i="1"/>
  <c r="R6" i="1"/>
  <c r="AB6" i="1"/>
  <c r="AA6" i="1"/>
  <c r="U6" i="1"/>
  <c r="T6" i="1"/>
  <c r="K6" i="1"/>
  <c r="S8" i="36" l="1"/>
  <c r="R8" i="36"/>
  <c r="S7" i="36"/>
  <c r="R7" i="36"/>
  <c r="S6" i="36"/>
  <c r="R6" i="36"/>
  <c r="R5" i="41"/>
  <c r="Q5" i="41"/>
  <c r="P5" i="41"/>
  <c r="O5" i="41"/>
  <c r="N5" i="41"/>
  <c r="M5" i="41"/>
  <c r="R4" i="41"/>
  <c r="Q4" i="41"/>
  <c r="P4" i="41"/>
  <c r="O4" i="41"/>
  <c r="N4" i="41"/>
  <c r="M4" i="41"/>
  <c r="N3" i="41"/>
  <c r="O3" i="41"/>
  <c r="P3" i="41"/>
  <c r="Q3" i="41"/>
  <c r="R3" i="41"/>
  <c r="M3" i="41"/>
  <c r="AF80" i="2"/>
  <c r="AE80" i="2"/>
  <c r="AB80" i="2"/>
  <c r="AA80" i="2"/>
  <c r="Z80" i="2"/>
  <c r="Y80" i="2"/>
  <c r="X80" i="2"/>
  <c r="W80" i="2"/>
  <c r="V80" i="2"/>
  <c r="S80" i="2"/>
  <c r="R80" i="2"/>
  <c r="Q80" i="2"/>
  <c r="P80" i="2"/>
  <c r="O80" i="2"/>
  <c r="AF79" i="2"/>
  <c r="AE79" i="2"/>
  <c r="AB79" i="2"/>
  <c r="AA79" i="2"/>
  <c r="Z79" i="2"/>
  <c r="Y79" i="2"/>
  <c r="X79" i="2"/>
  <c r="W79" i="2"/>
  <c r="V79" i="2"/>
  <c r="S79" i="2"/>
  <c r="R79" i="2"/>
  <c r="Q79" i="2"/>
  <c r="P79" i="2"/>
  <c r="O79" i="2"/>
  <c r="AF78" i="2"/>
  <c r="AE78" i="2"/>
  <c r="AB78" i="2"/>
  <c r="AA78" i="2"/>
  <c r="Z78" i="2"/>
  <c r="Y78" i="2"/>
  <c r="X78" i="2"/>
  <c r="W78" i="2"/>
  <c r="V78" i="2"/>
  <c r="S78" i="2"/>
  <c r="R78" i="2"/>
  <c r="Q78" i="2"/>
  <c r="P78" i="2"/>
  <c r="O78" i="2"/>
  <c r="AF77" i="2"/>
  <c r="AE77" i="2"/>
  <c r="AB77" i="2"/>
  <c r="AA77" i="2"/>
  <c r="Z77" i="2"/>
  <c r="Y77" i="2"/>
  <c r="X77" i="2"/>
  <c r="W77" i="2"/>
  <c r="V77" i="2"/>
  <c r="S77" i="2"/>
  <c r="R77" i="2"/>
  <c r="Q77" i="2"/>
  <c r="P77" i="2"/>
  <c r="O77" i="2"/>
  <c r="AF76" i="2"/>
  <c r="AE76" i="2"/>
  <c r="AB76" i="2"/>
  <c r="AA76" i="2"/>
  <c r="Z76" i="2"/>
  <c r="Y76" i="2"/>
  <c r="X76" i="2"/>
  <c r="W76" i="2"/>
  <c r="V76" i="2"/>
  <c r="S76" i="2"/>
  <c r="R76" i="2"/>
  <c r="Q76" i="2"/>
  <c r="P76" i="2"/>
  <c r="O76" i="2"/>
  <c r="AF75" i="2"/>
  <c r="AE75" i="2"/>
  <c r="AB75" i="2"/>
  <c r="AA75" i="2"/>
  <c r="Z75" i="2"/>
  <c r="Y75" i="2"/>
  <c r="X75" i="2"/>
  <c r="W75" i="2"/>
  <c r="V75" i="2"/>
  <c r="S75" i="2"/>
  <c r="R75" i="2"/>
  <c r="Q75" i="2"/>
  <c r="P75" i="2"/>
  <c r="O75" i="2"/>
  <c r="AF74" i="2"/>
  <c r="AE74" i="2"/>
  <c r="AB74" i="2"/>
  <c r="AA74" i="2"/>
  <c r="Z74" i="2"/>
  <c r="Y74" i="2"/>
  <c r="X74" i="2"/>
  <c r="W74" i="2"/>
  <c r="V74" i="2"/>
  <c r="S74" i="2"/>
  <c r="R74" i="2"/>
  <c r="Q74" i="2"/>
  <c r="P74" i="2"/>
  <c r="O74" i="2"/>
  <c r="AF73" i="2"/>
  <c r="AE73" i="2"/>
  <c r="AB73" i="2"/>
  <c r="AA73" i="2"/>
  <c r="Z73" i="2"/>
  <c r="Y73" i="2"/>
  <c r="X73" i="2"/>
  <c r="W73" i="2"/>
  <c r="V73" i="2"/>
  <c r="S73" i="2"/>
  <c r="R73" i="2"/>
  <c r="Q73" i="2"/>
  <c r="P73" i="2"/>
  <c r="O73" i="2"/>
  <c r="AF72" i="2"/>
  <c r="AE72" i="2"/>
  <c r="AB72" i="2"/>
  <c r="AA72" i="2"/>
  <c r="Z72" i="2"/>
  <c r="Y72" i="2"/>
  <c r="X72" i="2"/>
  <c r="W72" i="2"/>
  <c r="V72" i="2"/>
  <c r="S72" i="2"/>
  <c r="R72" i="2"/>
  <c r="Q72" i="2"/>
  <c r="P72" i="2"/>
  <c r="O72" i="2"/>
  <c r="O71" i="2"/>
  <c r="P71" i="2"/>
  <c r="Q71" i="2"/>
  <c r="R71" i="2"/>
  <c r="S71" i="2"/>
  <c r="V71" i="2"/>
  <c r="W71" i="2"/>
  <c r="X71" i="2"/>
  <c r="Y71" i="2"/>
  <c r="Z71" i="2"/>
  <c r="AA71" i="2"/>
  <c r="AB71" i="2"/>
  <c r="AE71" i="2"/>
  <c r="AF71" i="2"/>
  <c r="AF84" i="2"/>
  <c r="AE84" i="2"/>
  <c r="AB84" i="2"/>
  <c r="AA84" i="2"/>
  <c r="Z84" i="2"/>
  <c r="Y84" i="2"/>
  <c r="X84" i="2"/>
  <c r="W84" i="2"/>
  <c r="V84" i="2"/>
  <c r="S84" i="2"/>
  <c r="R84" i="2"/>
  <c r="Q84" i="2"/>
  <c r="P84" i="2"/>
  <c r="O84" i="2"/>
  <c r="AF83" i="2"/>
  <c r="AE83" i="2"/>
  <c r="AB83" i="2"/>
  <c r="AA83" i="2"/>
  <c r="Z83" i="2"/>
  <c r="Y83" i="2"/>
  <c r="X83" i="2"/>
  <c r="W83" i="2"/>
  <c r="V83" i="2"/>
  <c r="S83" i="2"/>
  <c r="R83" i="2"/>
  <c r="Q83" i="2"/>
  <c r="P83" i="2"/>
  <c r="O83" i="2"/>
  <c r="AF82" i="2"/>
  <c r="AE82" i="2"/>
  <c r="AB82" i="2"/>
  <c r="AA82" i="2"/>
  <c r="Z82" i="2"/>
  <c r="Y82" i="2"/>
  <c r="X82" i="2"/>
  <c r="W82" i="2"/>
  <c r="V82" i="2"/>
  <c r="S82" i="2"/>
  <c r="R82" i="2"/>
  <c r="Q82" i="2"/>
  <c r="P82" i="2"/>
  <c r="O82" i="2"/>
  <c r="AF81" i="2"/>
  <c r="AE81" i="2"/>
  <c r="AB81" i="2"/>
  <c r="AA81" i="2"/>
  <c r="Z81" i="2"/>
  <c r="Y81" i="2"/>
  <c r="X81" i="2"/>
  <c r="W81" i="2"/>
  <c r="V81" i="2"/>
  <c r="S81" i="2"/>
  <c r="R81" i="2"/>
  <c r="Q81" i="2"/>
  <c r="P81" i="2"/>
  <c r="O81" i="2"/>
  <c r="AF70" i="2"/>
  <c r="AE70" i="2"/>
  <c r="AB70" i="2"/>
  <c r="AA70" i="2"/>
  <c r="Z70" i="2"/>
  <c r="Y70" i="2"/>
  <c r="X70" i="2"/>
  <c r="W70" i="2"/>
  <c r="V70" i="2"/>
  <c r="S70" i="2"/>
  <c r="R70" i="2"/>
  <c r="Q70" i="2"/>
  <c r="P70" i="2"/>
  <c r="O70" i="2"/>
  <c r="AF69" i="2"/>
  <c r="AE69" i="2"/>
  <c r="AB69" i="2"/>
  <c r="AA69" i="2"/>
  <c r="Z69" i="2"/>
  <c r="Y69" i="2"/>
  <c r="X69" i="2"/>
  <c r="W69" i="2"/>
  <c r="V69" i="2"/>
  <c r="S69" i="2"/>
  <c r="R69" i="2"/>
  <c r="Q69" i="2"/>
  <c r="P69" i="2"/>
  <c r="O69" i="2"/>
  <c r="AF68" i="2"/>
  <c r="AE68" i="2"/>
  <c r="AB68" i="2"/>
  <c r="AA68" i="2"/>
  <c r="Z68" i="2"/>
  <c r="Y68" i="2"/>
  <c r="X68" i="2"/>
  <c r="W68" i="2"/>
  <c r="V68" i="2"/>
  <c r="S68" i="2"/>
  <c r="R68" i="2"/>
  <c r="Q68" i="2"/>
  <c r="P68" i="2"/>
  <c r="O68" i="2"/>
  <c r="AF67" i="2"/>
  <c r="AE67" i="2"/>
  <c r="AB67" i="2"/>
  <c r="AA67" i="2"/>
  <c r="Z67" i="2"/>
  <c r="Y67" i="2"/>
  <c r="X67" i="2"/>
  <c r="W67" i="2"/>
  <c r="V67" i="2"/>
  <c r="S67" i="2"/>
  <c r="R67" i="2"/>
  <c r="Q67" i="2"/>
  <c r="P67" i="2"/>
  <c r="O67" i="2"/>
  <c r="AF66" i="2"/>
  <c r="AE66" i="2"/>
  <c r="AB66" i="2"/>
  <c r="AA66" i="2"/>
  <c r="Z66" i="2"/>
  <c r="Y66" i="2"/>
  <c r="X66" i="2"/>
  <c r="W66" i="2"/>
  <c r="V66" i="2"/>
  <c r="S66" i="2"/>
  <c r="R66" i="2"/>
  <c r="Q66" i="2"/>
  <c r="P66" i="2"/>
  <c r="O66" i="2"/>
  <c r="AF65" i="2"/>
  <c r="AE65" i="2"/>
  <c r="AB65" i="2"/>
  <c r="AA65" i="2"/>
  <c r="Z65" i="2"/>
  <c r="Y65" i="2"/>
  <c r="X65" i="2"/>
  <c r="W65" i="2"/>
  <c r="V65" i="2"/>
  <c r="S65" i="2"/>
  <c r="R65" i="2"/>
  <c r="Q65" i="2"/>
  <c r="P65" i="2"/>
  <c r="O65" i="2"/>
  <c r="AF64" i="2"/>
  <c r="AE64" i="2"/>
  <c r="AB64" i="2"/>
  <c r="AA64" i="2"/>
  <c r="Z64" i="2"/>
  <c r="Y64" i="2"/>
  <c r="X64" i="2"/>
  <c r="W64" i="2"/>
  <c r="V64" i="2"/>
  <c r="S64" i="2"/>
  <c r="R64" i="2"/>
  <c r="Q64" i="2"/>
  <c r="P64" i="2"/>
  <c r="O64" i="2"/>
  <c r="T63" i="2"/>
  <c r="AF62" i="2"/>
  <c r="AE62" i="2"/>
  <c r="AB62" i="2"/>
  <c r="AA62" i="2"/>
  <c r="Z62" i="2"/>
  <c r="Y62" i="2"/>
  <c r="X62" i="2"/>
  <c r="W62" i="2"/>
  <c r="V62" i="2"/>
  <c r="S62" i="2"/>
  <c r="R62" i="2"/>
  <c r="Q62" i="2"/>
  <c r="P62" i="2"/>
  <c r="O62" i="2"/>
  <c r="AF61" i="2"/>
  <c r="AE61" i="2"/>
  <c r="AB61" i="2"/>
  <c r="AA61" i="2"/>
  <c r="Z61" i="2"/>
  <c r="Y61" i="2"/>
  <c r="X61" i="2"/>
  <c r="W61" i="2"/>
  <c r="V61" i="2"/>
  <c r="S61" i="2"/>
  <c r="R61" i="2"/>
  <c r="Q61" i="2"/>
  <c r="P61" i="2"/>
  <c r="O61" i="2"/>
  <c r="T60" i="2"/>
  <c r="AF59" i="2"/>
  <c r="AE59" i="2"/>
  <c r="AB59" i="2"/>
  <c r="AA59" i="2"/>
  <c r="Z59" i="2"/>
  <c r="Y59" i="2"/>
  <c r="X59" i="2"/>
  <c r="W59" i="2"/>
  <c r="V59" i="2"/>
  <c r="S59" i="2"/>
  <c r="R59" i="2"/>
  <c r="Q59" i="2"/>
  <c r="P59" i="2"/>
  <c r="O59" i="2"/>
  <c r="AF58" i="2"/>
  <c r="AE58" i="2"/>
  <c r="AB58" i="2"/>
  <c r="AA58" i="2"/>
  <c r="Z58" i="2"/>
  <c r="Y58" i="2"/>
  <c r="X58" i="2"/>
  <c r="W58" i="2"/>
  <c r="V58" i="2"/>
  <c r="S58" i="2"/>
  <c r="R58" i="2"/>
  <c r="Q58" i="2"/>
  <c r="P58" i="2"/>
  <c r="O58" i="2"/>
  <c r="T57" i="2"/>
  <c r="AF56" i="2"/>
  <c r="AE56" i="2"/>
  <c r="AB56" i="2"/>
  <c r="AA56" i="2"/>
  <c r="Z56" i="2"/>
  <c r="Y56" i="2"/>
  <c r="X56" i="2"/>
  <c r="W56" i="2"/>
  <c r="V56" i="2"/>
  <c r="S56" i="2"/>
  <c r="R56" i="2"/>
  <c r="Q56" i="2"/>
  <c r="P56" i="2"/>
  <c r="O56" i="2"/>
  <c r="AF55" i="2"/>
  <c r="AE55" i="2"/>
  <c r="AB55" i="2"/>
  <c r="AA55" i="2"/>
  <c r="Z55" i="2"/>
  <c r="Y55" i="2"/>
  <c r="X55" i="2"/>
  <c r="W55" i="2"/>
  <c r="V55" i="2"/>
  <c r="S55" i="2"/>
  <c r="R55" i="2"/>
  <c r="Q55" i="2"/>
  <c r="P55" i="2"/>
  <c r="O55" i="2"/>
  <c r="AF54" i="2"/>
  <c r="AE54" i="2"/>
  <c r="AB54" i="2"/>
  <c r="AA54" i="2"/>
  <c r="Z54" i="2"/>
  <c r="Y54" i="2"/>
  <c r="X54" i="2"/>
  <c r="W54" i="2"/>
  <c r="V54" i="2"/>
  <c r="S54" i="2"/>
  <c r="R54" i="2"/>
  <c r="Q54" i="2"/>
  <c r="P54" i="2"/>
  <c r="O54" i="2"/>
  <c r="AF52" i="2"/>
  <c r="AE52" i="2"/>
  <c r="AB52" i="2"/>
  <c r="AA52" i="2"/>
  <c r="Z52" i="2"/>
  <c r="Y52" i="2"/>
  <c r="X52" i="2"/>
  <c r="W52" i="2"/>
  <c r="V52" i="2"/>
  <c r="S52" i="2"/>
  <c r="R52" i="2"/>
  <c r="Q52" i="2"/>
  <c r="P52" i="2"/>
  <c r="O52" i="2"/>
  <c r="AF51" i="2"/>
  <c r="AE51" i="2"/>
  <c r="AB51" i="2"/>
  <c r="AA51" i="2"/>
  <c r="Z51" i="2"/>
  <c r="Y51" i="2"/>
  <c r="X51" i="2"/>
  <c r="W51" i="2"/>
  <c r="V51" i="2"/>
  <c r="S51" i="2"/>
  <c r="R51" i="2"/>
  <c r="Q51" i="2"/>
  <c r="P51" i="2"/>
  <c r="O51" i="2"/>
  <c r="AF50" i="2"/>
  <c r="AE50" i="2"/>
  <c r="AB50" i="2"/>
  <c r="AA50" i="2"/>
  <c r="Z50" i="2"/>
  <c r="Y50" i="2"/>
  <c r="X50" i="2"/>
  <c r="W50" i="2"/>
  <c r="V50" i="2"/>
  <c r="S50" i="2"/>
  <c r="R50" i="2"/>
  <c r="Q50" i="2"/>
  <c r="P50" i="2"/>
  <c r="O50" i="2"/>
  <c r="AF49" i="2"/>
  <c r="AE49" i="2"/>
  <c r="AB49" i="2"/>
  <c r="AA49" i="2"/>
  <c r="Z49" i="2"/>
  <c r="Y49" i="2"/>
  <c r="X49" i="2"/>
  <c r="W49" i="2"/>
  <c r="V49" i="2"/>
  <c r="S49" i="2"/>
  <c r="R49" i="2"/>
  <c r="Q49" i="2"/>
  <c r="P49" i="2"/>
  <c r="O49" i="2"/>
  <c r="AF48" i="2"/>
  <c r="AE48" i="2"/>
  <c r="AB48" i="2"/>
  <c r="AA48" i="2"/>
  <c r="Z48" i="2"/>
  <c r="Y48" i="2"/>
  <c r="X48" i="2"/>
  <c r="W48" i="2"/>
  <c r="V48" i="2"/>
  <c r="S48" i="2"/>
  <c r="R48" i="2"/>
  <c r="Q48" i="2"/>
  <c r="P48" i="2"/>
  <c r="O48" i="2"/>
  <c r="AF47" i="2"/>
  <c r="AE47" i="2"/>
  <c r="AB47" i="2"/>
  <c r="AA47" i="2"/>
  <c r="Z47" i="2"/>
  <c r="Y47" i="2"/>
  <c r="X47" i="2"/>
  <c r="W47" i="2"/>
  <c r="V47" i="2"/>
  <c r="S47" i="2"/>
  <c r="R47" i="2"/>
  <c r="Q47" i="2"/>
  <c r="P47" i="2"/>
  <c r="O47" i="2"/>
  <c r="AF46" i="2"/>
  <c r="AE46" i="2"/>
  <c r="AB46" i="2"/>
  <c r="AA46" i="2"/>
  <c r="Z46" i="2"/>
  <c r="Y46" i="2"/>
  <c r="X46" i="2"/>
  <c r="W46" i="2"/>
  <c r="V46" i="2"/>
  <c r="S46" i="2"/>
  <c r="R46" i="2"/>
  <c r="Q46" i="2"/>
  <c r="P46" i="2"/>
  <c r="O46" i="2"/>
  <c r="AF45" i="2"/>
  <c r="AE45" i="2"/>
  <c r="AB45" i="2"/>
  <c r="AA45" i="2"/>
  <c r="Z45" i="2"/>
  <c r="Y45" i="2"/>
  <c r="X45" i="2"/>
  <c r="W45" i="2"/>
  <c r="V45" i="2"/>
  <c r="S45" i="2"/>
  <c r="R45" i="2"/>
  <c r="Q45" i="2"/>
  <c r="P45" i="2"/>
  <c r="O45" i="2"/>
  <c r="AF44" i="2"/>
  <c r="AE44" i="2"/>
  <c r="AB44" i="2"/>
  <c r="AA44" i="2"/>
  <c r="Z44" i="2"/>
  <c r="Y44" i="2"/>
  <c r="X44" i="2"/>
  <c r="W44" i="2"/>
  <c r="V44" i="2"/>
  <c r="S44" i="2"/>
  <c r="R44" i="2"/>
  <c r="Q44" i="2"/>
  <c r="P44" i="2"/>
  <c r="O44" i="2"/>
  <c r="AF43" i="2"/>
  <c r="AE43" i="2"/>
  <c r="AB43" i="2"/>
  <c r="AA43" i="2"/>
  <c r="Z43" i="2"/>
  <c r="Y43" i="2"/>
  <c r="X43" i="2"/>
  <c r="W43" i="2"/>
  <c r="V43" i="2"/>
  <c r="S43" i="2"/>
  <c r="R43" i="2"/>
  <c r="Q43" i="2"/>
  <c r="P43" i="2"/>
  <c r="O43" i="2"/>
  <c r="AF42" i="2"/>
  <c r="AE42" i="2"/>
  <c r="AB42" i="2"/>
  <c r="AA42" i="2"/>
  <c r="Z42" i="2"/>
  <c r="Y42" i="2"/>
  <c r="X42" i="2"/>
  <c r="W42" i="2"/>
  <c r="V42" i="2"/>
  <c r="S42" i="2"/>
  <c r="R42" i="2"/>
  <c r="Q42" i="2"/>
  <c r="P42" i="2"/>
  <c r="O42" i="2"/>
  <c r="AF41" i="2"/>
  <c r="AE41" i="2"/>
  <c r="AB41" i="2"/>
  <c r="AA41" i="2"/>
  <c r="Z41" i="2"/>
  <c r="Y41" i="2"/>
  <c r="X41" i="2"/>
  <c r="W41" i="2"/>
  <c r="V41" i="2"/>
  <c r="S41" i="2"/>
  <c r="R41" i="2"/>
  <c r="Q41" i="2"/>
  <c r="P41" i="2"/>
  <c r="O41" i="2"/>
  <c r="AF40" i="2"/>
  <c r="AE40" i="2"/>
  <c r="AB40" i="2"/>
  <c r="AA40" i="2"/>
  <c r="Z40" i="2"/>
  <c r="Y40" i="2"/>
  <c r="X40" i="2"/>
  <c r="W40" i="2"/>
  <c r="V40" i="2"/>
  <c r="S40" i="2"/>
  <c r="R40" i="2"/>
  <c r="Q40" i="2"/>
  <c r="P40" i="2"/>
  <c r="O40" i="2"/>
  <c r="AB39" i="2"/>
  <c r="S39" i="2"/>
  <c r="AB38" i="2"/>
  <c r="S38" i="2"/>
  <c r="AF37" i="2"/>
  <c r="AE37" i="2"/>
  <c r="AB37" i="2"/>
  <c r="AA37" i="2"/>
  <c r="Z37" i="2"/>
  <c r="Y37" i="2"/>
  <c r="X37" i="2"/>
  <c r="W37" i="2"/>
  <c r="V37" i="2"/>
  <c r="S37" i="2"/>
  <c r="R37" i="2"/>
  <c r="Q37" i="2"/>
  <c r="P37" i="2"/>
  <c r="O37" i="2"/>
  <c r="AB36" i="2"/>
  <c r="S36" i="2"/>
  <c r="AB35" i="2"/>
  <c r="S35" i="2"/>
  <c r="AF34" i="2"/>
  <c r="AE34" i="2"/>
  <c r="AB34" i="2"/>
  <c r="AA34" i="2"/>
  <c r="Z34" i="2"/>
  <c r="Y34" i="2"/>
  <c r="X34" i="2"/>
  <c r="W34" i="2"/>
  <c r="V34" i="2"/>
  <c r="S34" i="2"/>
  <c r="R34" i="2"/>
  <c r="Q34" i="2"/>
  <c r="P34" i="2"/>
  <c r="O34" i="2"/>
  <c r="AF33" i="2"/>
  <c r="AE33" i="2"/>
  <c r="AB33" i="2"/>
  <c r="AA33" i="2"/>
  <c r="Z33" i="2"/>
  <c r="Y33" i="2"/>
  <c r="X33" i="2"/>
  <c r="W33" i="2"/>
  <c r="V33" i="2"/>
  <c r="S33" i="2"/>
  <c r="R33" i="2"/>
  <c r="Q33" i="2"/>
  <c r="P33" i="2"/>
  <c r="O33" i="2"/>
  <c r="AF32" i="2"/>
  <c r="AE32" i="2"/>
  <c r="AB32" i="2"/>
  <c r="AA32" i="2"/>
  <c r="Z32" i="2"/>
  <c r="Y32" i="2"/>
  <c r="X32" i="2"/>
  <c r="W32" i="2"/>
  <c r="V32" i="2"/>
  <c r="S32" i="2"/>
  <c r="R32" i="2"/>
  <c r="Q32" i="2"/>
  <c r="P32" i="2"/>
  <c r="O32" i="2"/>
  <c r="AF31" i="2"/>
  <c r="AE31" i="2"/>
  <c r="AB31" i="2"/>
  <c r="AA31" i="2"/>
  <c r="Z31" i="2"/>
  <c r="Y31" i="2"/>
  <c r="X31" i="2"/>
  <c r="W31" i="2"/>
  <c r="V31" i="2"/>
  <c r="S31" i="2"/>
  <c r="R31" i="2"/>
  <c r="Q31" i="2"/>
  <c r="P31" i="2"/>
  <c r="O31" i="2"/>
  <c r="AF30" i="2"/>
  <c r="AE30" i="2"/>
  <c r="AB30" i="2"/>
  <c r="AA30" i="2"/>
  <c r="Z30" i="2"/>
  <c r="Y30" i="2"/>
  <c r="X30" i="2"/>
  <c r="W30" i="2"/>
  <c r="V30" i="2"/>
  <c r="S30" i="2"/>
  <c r="R30" i="2"/>
  <c r="Q30" i="2"/>
  <c r="P30" i="2"/>
  <c r="O30" i="2"/>
  <c r="AF29" i="2"/>
  <c r="AE29" i="2"/>
  <c r="AB29" i="2"/>
  <c r="AA29" i="2"/>
  <c r="Z29" i="2"/>
  <c r="Y29" i="2"/>
  <c r="X29" i="2"/>
  <c r="W29" i="2"/>
  <c r="V29" i="2"/>
  <c r="S29" i="2"/>
  <c r="R29" i="2"/>
  <c r="Q29" i="2"/>
  <c r="P29" i="2"/>
  <c r="O29" i="2"/>
  <c r="AF28" i="2"/>
  <c r="AE28" i="2"/>
  <c r="AB28" i="2"/>
  <c r="AA28" i="2"/>
  <c r="Z28" i="2"/>
  <c r="Y28" i="2"/>
  <c r="X28" i="2"/>
  <c r="W28" i="2"/>
  <c r="V28" i="2"/>
  <c r="S28" i="2"/>
  <c r="R28" i="2"/>
  <c r="Q28" i="2"/>
  <c r="P28" i="2"/>
  <c r="O28" i="2"/>
  <c r="AF27" i="2"/>
  <c r="AE27" i="2"/>
  <c r="AB27" i="2"/>
  <c r="AA27" i="2"/>
  <c r="Z27" i="2"/>
  <c r="Y27" i="2"/>
  <c r="X27" i="2"/>
  <c r="W27" i="2"/>
  <c r="V27" i="2"/>
  <c r="S27" i="2"/>
  <c r="R27" i="2"/>
  <c r="Q27" i="2"/>
  <c r="P27" i="2"/>
  <c r="O27" i="2"/>
  <c r="AF26" i="2"/>
  <c r="AE26" i="2"/>
  <c r="AB26" i="2"/>
  <c r="AA26" i="2"/>
  <c r="Z26" i="2"/>
  <c r="Y26" i="2"/>
  <c r="X26" i="2"/>
  <c r="W26" i="2"/>
  <c r="V26" i="2"/>
  <c r="S26" i="2"/>
  <c r="R26" i="2"/>
  <c r="Q26" i="2"/>
  <c r="P26" i="2"/>
  <c r="O26" i="2"/>
  <c r="AF25" i="2"/>
  <c r="AE25" i="2"/>
  <c r="AB25" i="2"/>
  <c r="AA25" i="2"/>
  <c r="Z25" i="2"/>
  <c r="Y25" i="2"/>
  <c r="X25" i="2"/>
  <c r="W25" i="2"/>
  <c r="V25" i="2"/>
  <c r="S25" i="2"/>
  <c r="R25" i="2"/>
  <c r="Q25" i="2"/>
  <c r="P25" i="2"/>
  <c r="O25" i="2"/>
  <c r="AF24" i="2"/>
  <c r="AE24" i="2"/>
  <c r="AB24" i="2"/>
  <c r="AA24" i="2"/>
  <c r="Z24" i="2"/>
  <c r="Y24" i="2"/>
  <c r="X24" i="2"/>
  <c r="W24" i="2"/>
  <c r="V24" i="2"/>
  <c r="S24" i="2"/>
  <c r="R24" i="2"/>
  <c r="Q24" i="2"/>
  <c r="P24" i="2"/>
  <c r="O24" i="2"/>
  <c r="AF23" i="2"/>
  <c r="AE23" i="2"/>
  <c r="AB23" i="2"/>
  <c r="AA23" i="2"/>
  <c r="Z23" i="2"/>
  <c r="Y23" i="2"/>
  <c r="X23" i="2"/>
  <c r="W23" i="2"/>
  <c r="V23" i="2"/>
  <c r="S23" i="2"/>
  <c r="R23" i="2"/>
  <c r="Q23" i="2"/>
  <c r="P23" i="2"/>
  <c r="O23" i="2"/>
  <c r="AF22" i="2"/>
  <c r="AE22" i="2"/>
  <c r="AB22" i="2"/>
  <c r="AA22" i="2"/>
  <c r="Z22" i="2"/>
  <c r="Y22" i="2"/>
  <c r="X22" i="2"/>
  <c r="W22" i="2"/>
  <c r="V22" i="2"/>
  <c r="S22" i="2"/>
  <c r="R22" i="2"/>
  <c r="Q22" i="2"/>
  <c r="P22" i="2"/>
  <c r="O22" i="2"/>
  <c r="AF21" i="2"/>
  <c r="AE21" i="2"/>
  <c r="AB21" i="2"/>
  <c r="AA21" i="2"/>
  <c r="Z21" i="2"/>
  <c r="Y21" i="2"/>
  <c r="X21" i="2"/>
  <c r="W21" i="2"/>
  <c r="V21" i="2"/>
  <c r="S21" i="2"/>
  <c r="R21" i="2"/>
  <c r="Q21" i="2"/>
  <c r="P21" i="2"/>
  <c r="O21" i="2"/>
  <c r="AF20" i="2"/>
  <c r="AE20" i="2"/>
  <c r="AB20" i="2"/>
  <c r="AA20" i="2"/>
  <c r="Z20" i="2"/>
  <c r="Y20" i="2"/>
  <c r="X20" i="2"/>
  <c r="W20" i="2"/>
  <c r="V20" i="2"/>
  <c r="S20" i="2"/>
  <c r="R20" i="2"/>
  <c r="Q20" i="2"/>
  <c r="P20" i="2"/>
  <c r="O20" i="2"/>
  <c r="AF19" i="2"/>
  <c r="AE19" i="2"/>
  <c r="AB19" i="2"/>
  <c r="AA19" i="2"/>
  <c r="Z19" i="2"/>
  <c r="Y19" i="2"/>
  <c r="X19" i="2"/>
  <c r="W19" i="2"/>
  <c r="V19" i="2"/>
  <c r="S19" i="2"/>
  <c r="R19" i="2"/>
  <c r="Q19" i="2"/>
  <c r="P19" i="2"/>
  <c r="O19" i="2"/>
  <c r="AF18" i="2"/>
  <c r="AE18" i="2"/>
  <c r="AB18" i="2"/>
  <c r="AA18" i="2"/>
  <c r="Z18" i="2"/>
  <c r="Y18" i="2"/>
  <c r="X18" i="2"/>
  <c r="W18" i="2"/>
  <c r="V18" i="2"/>
  <c r="S18" i="2"/>
  <c r="R18" i="2"/>
  <c r="Q18" i="2"/>
  <c r="P18" i="2"/>
  <c r="O18" i="2"/>
  <c r="AF17" i="2"/>
  <c r="AE17" i="2"/>
  <c r="AB17" i="2"/>
  <c r="AA17" i="2"/>
  <c r="Z17" i="2"/>
  <c r="Y17" i="2"/>
  <c r="X17" i="2"/>
  <c r="W17" i="2"/>
  <c r="V17" i="2"/>
  <c r="S17" i="2"/>
  <c r="R17" i="2"/>
  <c r="Q17" i="2"/>
  <c r="P17" i="2"/>
  <c r="O17" i="2"/>
  <c r="AF16" i="2"/>
  <c r="AE16" i="2"/>
  <c r="AB16" i="2"/>
  <c r="AA16" i="2"/>
  <c r="Z16" i="2"/>
  <c r="Y16" i="2"/>
  <c r="X16" i="2"/>
  <c r="W16" i="2"/>
  <c r="V16" i="2"/>
  <c r="S16" i="2"/>
  <c r="R16" i="2"/>
  <c r="Q16" i="2"/>
  <c r="P16" i="2"/>
  <c r="O16" i="2"/>
  <c r="AF15" i="2"/>
  <c r="AE15" i="2"/>
  <c r="AB15" i="2"/>
  <c r="AA15" i="2"/>
  <c r="Z15" i="2"/>
  <c r="Y15" i="2"/>
  <c r="X15" i="2"/>
  <c r="W15" i="2"/>
  <c r="V15" i="2"/>
  <c r="S15" i="2"/>
  <c r="R15" i="2"/>
  <c r="Q15" i="2"/>
  <c r="P15" i="2"/>
  <c r="O15" i="2"/>
  <c r="AF14" i="2"/>
  <c r="AE14" i="2"/>
  <c r="AB14" i="2"/>
  <c r="AA14" i="2"/>
  <c r="Z14" i="2"/>
  <c r="Y14" i="2"/>
  <c r="X14" i="2"/>
  <c r="W14" i="2"/>
  <c r="V14" i="2"/>
  <c r="S14" i="2"/>
  <c r="R14" i="2"/>
  <c r="Q14" i="2"/>
  <c r="P14" i="2"/>
  <c r="O14" i="2"/>
  <c r="AF13" i="2"/>
  <c r="AE13" i="2"/>
  <c r="AB13" i="2"/>
  <c r="AA13" i="2"/>
  <c r="Z13" i="2"/>
  <c r="Y13" i="2"/>
  <c r="X13" i="2"/>
  <c r="W13" i="2"/>
  <c r="V13" i="2"/>
  <c r="S13" i="2"/>
  <c r="R13" i="2"/>
  <c r="Q13" i="2"/>
  <c r="P13" i="2"/>
  <c r="O13" i="2"/>
  <c r="AF12" i="2"/>
  <c r="AE12" i="2"/>
  <c r="AB12" i="2"/>
  <c r="AA12" i="2"/>
  <c r="Z12" i="2"/>
  <c r="Y12" i="2"/>
  <c r="X12" i="2"/>
  <c r="W12" i="2"/>
  <c r="V12" i="2"/>
  <c r="S12" i="2"/>
  <c r="R12" i="2"/>
  <c r="Q12" i="2"/>
  <c r="P12" i="2"/>
  <c r="O12" i="2"/>
  <c r="AF11" i="2"/>
  <c r="AE11" i="2"/>
  <c r="AB11" i="2"/>
  <c r="AA11" i="2"/>
  <c r="Z11" i="2"/>
  <c r="Y11" i="2"/>
  <c r="X11" i="2"/>
  <c r="W11" i="2"/>
  <c r="V11" i="2"/>
  <c r="S11" i="2"/>
  <c r="R11" i="2"/>
  <c r="Q11" i="2"/>
  <c r="P11" i="2"/>
  <c r="O11" i="2"/>
  <c r="AF10" i="2"/>
  <c r="AE10" i="2"/>
  <c r="AB10" i="2"/>
  <c r="AA10" i="2"/>
  <c r="Z10" i="2"/>
  <c r="Y10" i="2"/>
  <c r="X10" i="2"/>
  <c r="W10" i="2"/>
  <c r="V10" i="2"/>
  <c r="S10" i="2"/>
  <c r="R10" i="2"/>
  <c r="Q10" i="2"/>
  <c r="P10" i="2"/>
  <c r="O10" i="2"/>
  <c r="AF9" i="2"/>
  <c r="AE9" i="2"/>
  <c r="AB9" i="2"/>
  <c r="AA9" i="2"/>
  <c r="Z9" i="2"/>
  <c r="Y9" i="2"/>
  <c r="X9" i="2"/>
  <c r="W9" i="2"/>
  <c r="V9" i="2"/>
  <c r="S9" i="2"/>
  <c r="R9" i="2"/>
  <c r="Q9" i="2"/>
  <c r="P9" i="2"/>
  <c r="O9" i="2"/>
  <c r="T8" i="2"/>
  <c r="AF7" i="2"/>
  <c r="AE7" i="2"/>
  <c r="AB7" i="2"/>
  <c r="AA7" i="2"/>
  <c r="Z7" i="2"/>
  <c r="Y7" i="2"/>
  <c r="X7" i="2"/>
  <c r="W7" i="2"/>
  <c r="V7" i="2"/>
  <c r="S7" i="2"/>
  <c r="R7" i="2"/>
  <c r="Q7" i="2"/>
  <c r="P7" i="2"/>
  <c r="O7" i="2"/>
  <c r="AF6" i="2"/>
  <c r="AE6" i="2"/>
  <c r="AB6" i="2"/>
  <c r="AA6" i="2"/>
  <c r="Z6" i="2"/>
  <c r="Y6" i="2"/>
  <c r="X6" i="2"/>
  <c r="W6" i="2"/>
  <c r="V6" i="2"/>
  <c r="S6" i="2"/>
  <c r="R6" i="2"/>
  <c r="Q6" i="2"/>
  <c r="P6" i="2"/>
  <c r="O6" i="2"/>
  <c r="Z57" i="2" l="1"/>
  <c r="AF53" i="2"/>
  <c r="AE60" i="2"/>
  <c r="Y53" i="2"/>
  <c r="AA53" i="2"/>
  <c r="AB57" i="2"/>
  <c r="Y8" i="2"/>
  <c r="AB8" i="2"/>
  <c r="X60" i="2"/>
  <c r="Y63" i="2"/>
  <c r="X57" i="2"/>
  <c r="X53" i="2"/>
  <c r="Z60" i="2"/>
  <c r="AA63" i="2"/>
  <c r="AB60" i="2"/>
  <c r="AA8" i="2"/>
  <c r="Z53" i="2"/>
  <c r="Y57" i="2"/>
  <c r="Y60" i="2"/>
  <c r="X63" i="2"/>
  <c r="AF8" i="2"/>
  <c r="AB53" i="2"/>
  <c r="AA57" i="2"/>
  <c r="AA60" i="2"/>
  <c r="Z63" i="2"/>
  <c r="V53" i="2"/>
  <c r="AB63" i="2"/>
  <c r="X8" i="2"/>
  <c r="AE53" i="2"/>
  <c r="W57" i="2"/>
  <c r="O60" i="2"/>
  <c r="AF63" i="2"/>
  <c r="P63" i="2"/>
  <c r="Z8" i="2"/>
  <c r="S8" i="2"/>
  <c r="V57" i="2"/>
  <c r="AE57" i="2"/>
  <c r="W60" i="2"/>
  <c r="AF60" i="2"/>
  <c r="O63" i="2"/>
  <c r="AF57" i="2"/>
  <c r="V8" i="2"/>
  <c r="AE8" i="2"/>
  <c r="W53" i="2"/>
  <c r="O57" i="2"/>
  <c r="P60" i="2"/>
  <c r="Q63" i="2"/>
  <c r="W8" i="2"/>
  <c r="O53" i="2"/>
  <c r="P57" i="2"/>
  <c r="Q60" i="2"/>
  <c r="R63" i="2"/>
  <c r="O8" i="2"/>
  <c r="P53" i="2"/>
  <c r="Q57" i="2"/>
  <c r="R60" i="2"/>
  <c r="S63" i="2"/>
  <c r="P8" i="2"/>
  <c r="Q53" i="2"/>
  <c r="R57" i="2"/>
  <c r="S60" i="2"/>
  <c r="Q8" i="2"/>
  <c r="R53" i="2"/>
  <c r="S57" i="2"/>
  <c r="V63" i="2"/>
  <c r="AE63" i="2"/>
  <c r="R8" i="2"/>
  <c r="S53" i="2"/>
  <c r="V60" i="2"/>
  <c r="W63" i="2"/>
  <c r="Q86" i="2" l="1"/>
  <c r="T64" i="3"/>
  <c r="S64" i="3"/>
  <c r="R64" i="3"/>
  <c r="Q64" i="3"/>
  <c r="P64" i="3"/>
  <c r="O64" i="3"/>
  <c r="O63" i="3"/>
  <c r="P62" i="3"/>
  <c r="Q62" i="3"/>
  <c r="R62" i="3"/>
  <c r="S62" i="3"/>
  <c r="T62" i="3"/>
  <c r="O62" i="3"/>
  <c r="M3" i="35" l="1"/>
  <c r="N3" i="35"/>
  <c r="O3" i="35"/>
  <c r="P3" i="35"/>
  <c r="Q3" i="35"/>
  <c r="R3" i="35"/>
  <c r="M4" i="35"/>
  <c r="N4" i="35"/>
  <c r="O4" i="35"/>
  <c r="P4" i="35"/>
  <c r="Q4" i="35"/>
  <c r="R4" i="35"/>
  <c r="M5" i="35"/>
  <c r="N5" i="35"/>
  <c r="O5" i="35"/>
  <c r="P5" i="35"/>
  <c r="Q5" i="35"/>
  <c r="R5" i="35"/>
  <c r="M6" i="35"/>
  <c r="N6" i="35"/>
  <c r="O6" i="35"/>
  <c r="P6" i="35"/>
  <c r="Q6" i="35"/>
  <c r="R6" i="35"/>
  <c r="S5" i="36"/>
  <c r="R5" i="36"/>
  <c r="S4" i="36"/>
  <c r="R4" i="36"/>
  <c r="S3" i="36"/>
  <c r="R3" i="36"/>
  <c r="R5" i="34"/>
  <c r="Q5" i="34"/>
  <c r="P5" i="34"/>
  <c r="O5" i="34"/>
  <c r="N5" i="34"/>
  <c r="M5" i="34"/>
  <c r="R4" i="34"/>
  <c r="Q4" i="34"/>
  <c r="P4" i="34"/>
  <c r="O4" i="34"/>
  <c r="N4" i="34"/>
  <c r="M4" i="34"/>
  <c r="R3" i="34"/>
  <c r="Q3" i="34"/>
  <c r="P3" i="34"/>
  <c r="O3" i="34"/>
  <c r="N3" i="34"/>
  <c r="M3" i="34"/>
  <c r="R6" i="31"/>
  <c r="Q6" i="31"/>
  <c r="P6" i="31"/>
  <c r="O6" i="31"/>
  <c r="N6" i="31"/>
  <c r="M6" i="31"/>
  <c r="R5" i="31"/>
  <c r="Q5" i="31"/>
  <c r="P5" i="31"/>
  <c r="O5" i="31"/>
  <c r="N5" i="31"/>
  <c r="M5" i="31"/>
  <c r="R4" i="31"/>
  <c r="Q4" i="31"/>
  <c r="P4" i="31"/>
  <c r="O4" i="31"/>
  <c r="N4" i="31"/>
  <c r="M4" i="31"/>
  <c r="R3" i="31"/>
  <c r="Q3" i="31"/>
  <c r="P3" i="31"/>
  <c r="O3" i="31"/>
  <c r="N3" i="31"/>
  <c r="M3" i="31"/>
  <c r="R7" i="32"/>
  <c r="Q7" i="32"/>
  <c r="P7" i="32"/>
  <c r="O7" i="32"/>
  <c r="N7" i="32"/>
  <c r="M7" i="32"/>
  <c r="R6" i="32"/>
  <c r="Q6" i="32"/>
  <c r="P6" i="32"/>
  <c r="O6" i="32"/>
  <c r="N6" i="32"/>
  <c r="M6" i="32"/>
  <c r="R5" i="32"/>
  <c r="Q5" i="32"/>
  <c r="P5" i="32"/>
  <c r="O5" i="32"/>
  <c r="N5" i="32"/>
  <c r="M5" i="32"/>
  <c r="R4" i="32"/>
  <c r="Q4" i="32"/>
  <c r="P4" i="32"/>
  <c r="O4" i="32"/>
  <c r="N4" i="32"/>
  <c r="M4" i="32"/>
  <c r="N3" i="32"/>
  <c r="O3" i="32"/>
  <c r="P3" i="32"/>
  <c r="Q3" i="32"/>
  <c r="R3" i="32"/>
  <c r="M3" i="32"/>
  <c r="AA8" i="16"/>
  <c r="Z8" i="16"/>
  <c r="R8" i="16"/>
  <c r="AA7" i="16"/>
  <c r="Z7" i="16"/>
  <c r="R7" i="16"/>
  <c r="AE6" i="16"/>
  <c r="AD6" i="16"/>
  <c r="AA6" i="16"/>
  <c r="Z6" i="16"/>
  <c r="Y6" i="16"/>
  <c r="X6" i="16"/>
  <c r="W6" i="16"/>
  <c r="V6" i="16"/>
  <c r="U6" i="16"/>
  <c r="R6" i="16"/>
  <c r="Q6" i="16"/>
  <c r="P6" i="16"/>
  <c r="O6" i="16"/>
  <c r="N6" i="16"/>
  <c r="AA5" i="16"/>
  <c r="Z5" i="16"/>
  <c r="R5" i="16"/>
  <c r="AA4" i="16"/>
  <c r="Z4" i="16"/>
  <c r="R4" i="16"/>
  <c r="AE3" i="16"/>
  <c r="AD3" i="16"/>
  <c r="AA3" i="16"/>
  <c r="Z3" i="16"/>
  <c r="Y3" i="16"/>
  <c r="X3" i="16"/>
  <c r="W3" i="16"/>
  <c r="V3" i="16"/>
  <c r="U3" i="16"/>
  <c r="R3" i="16"/>
  <c r="Q3" i="16"/>
  <c r="P3" i="16"/>
  <c r="O3" i="16"/>
  <c r="N3" i="16"/>
  <c r="AA3" i="15"/>
  <c r="Z3" i="15"/>
  <c r="Y3" i="15"/>
  <c r="X3" i="15"/>
  <c r="W3" i="15"/>
  <c r="V3" i="15"/>
  <c r="R3" i="15"/>
  <c r="Q3" i="15"/>
  <c r="P3" i="15"/>
  <c r="O3" i="15"/>
  <c r="N3" i="15"/>
  <c r="AD5" i="14"/>
  <c r="AC5" i="14"/>
  <c r="Z5" i="14"/>
  <c r="Y5" i="14"/>
  <c r="X5" i="14"/>
  <c r="W5" i="14"/>
  <c r="V5" i="14"/>
  <c r="U5" i="14"/>
  <c r="T5" i="14"/>
  <c r="Q5" i="14"/>
  <c r="P5" i="14"/>
  <c r="O5" i="14"/>
  <c r="N5" i="14"/>
  <c r="M5" i="14"/>
  <c r="AD4" i="14"/>
  <c r="AC4" i="14"/>
  <c r="Z4" i="14"/>
  <c r="Y4" i="14"/>
  <c r="X4" i="14"/>
  <c r="W4" i="14"/>
  <c r="V4" i="14"/>
  <c r="U4" i="14"/>
  <c r="T4" i="14"/>
  <c r="Q4" i="14"/>
  <c r="P4" i="14"/>
  <c r="O4" i="14"/>
  <c r="N4" i="14"/>
  <c r="M4" i="14"/>
  <c r="AD3" i="14"/>
  <c r="AC3" i="14"/>
  <c r="Z3" i="14"/>
  <c r="Y3" i="14"/>
  <c r="X3" i="14"/>
  <c r="W3" i="14"/>
  <c r="V3" i="14"/>
  <c r="U3" i="14"/>
  <c r="T3" i="14"/>
  <c r="Q3" i="14"/>
  <c r="P3" i="14"/>
  <c r="O3" i="14"/>
  <c r="N3" i="14"/>
  <c r="M3" i="14"/>
  <c r="AD3" i="12"/>
  <c r="Z3" i="12"/>
  <c r="Y3" i="12"/>
  <c r="X3" i="12"/>
  <c r="W3" i="12"/>
  <c r="V3" i="12"/>
  <c r="U3" i="12"/>
  <c r="T3" i="12"/>
  <c r="Q3" i="12"/>
  <c r="P3" i="12"/>
  <c r="O3" i="12"/>
  <c r="N3" i="12"/>
  <c r="M3" i="12"/>
  <c r="Z3" i="9"/>
  <c r="Y3" i="9"/>
  <c r="X3" i="9"/>
  <c r="W3" i="9"/>
  <c r="V3" i="9"/>
  <c r="U3" i="9"/>
  <c r="T3" i="9"/>
  <c r="Q3" i="9"/>
  <c r="P3" i="9"/>
  <c r="O3" i="9"/>
  <c r="N3" i="9"/>
  <c r="M3" i="9"/>
  <c r="AD7" i="11"/>
  <c r="AC7" i="11"/>
  <c r="Z7" i="11"/>
  <c r="Y7" i="11"/>
  <c r="X7" i="11"/>
  <c r="W7" i="11"/>
  <c r="V7" i="11"/>
  <c r="AD6" i="11"/>
  <c r="AC6" i="11"/>
  <c r="Z6" i="11"/>
  <c r="Y6" i="11"/>
  <c r="X6" i="11"/>
  <c r="W6" i="11"/>
  <c r="V6" i="11"/>
  <c r="AD5" i="11"/>
  <c r="AC5" i="11"/>
  <c r="Z5" i="11"/>
  <c r="Y5" i="11"/>
  <c r="X5" i="11"/>
  <c r="W5" i="11"/>
  <c r="V5" i="11"/>
  <c r="AD4" i="11"/>
  <c r="AC4" i="11"/>
  <c r="Z4" i="11"/>
  <c r="Y4" i="11"/>
  <c r="X4" i="11"/>
  <c r="W4" i="11"/>
  <c r="V4" i="11"/>
  <c r="Z3" i="11"/>
  <c r="Y3" i="11"/>
  <c r="X3" i="11"/>
  <c r="W3" i="11"/>
  <c r="V3" i="11"/>
  <c r="AB11" i="20"/>
  <c r="AA11" i="20"/>
  <c r="Z11" i="20"/>
  <c r="Y11" i="20"/>
  <c r="X11" i="20"/>
  <c r="S11" i="20"/>
  <c r="R11" i="20"/>
  <c r="Q11" i="20"/>
  <c r="P11" i="20"/>
  <c r="O11" i="20"/>
  <c r="AB10" i="20"/>
  <c r="AA10" i="20"/>
  <c r="Z10" i="20"/>
  <c r="Y10" i="20"/>
  <c r="X10" i="20"/>
  <c r="S10" i="20"/>
  <c r="R10" i="20"/>
  <c r="Q10" i="20"/>
  <c r="P10" i="20"/>
  <c r="O10" i="20"/>
  <c r="AB9" i="20"/>
  <c r="AA9" i="20"/>
  <c r="Z9" i="20"/>
  <c r="Y9" i="20"/>
  <c r="X9" i="20"/>
  <c r="S9" i="20"/>
  <c r="R9" i="20"/>
  <c r="Q9" i="20"/>
  <c r="P9" i="20"/>
  <c r="O9" i="20"/>
  <c r="AB8" i="20"/>
  <c r="AA8" i="20"/>
  <c r="Z8" i="20"/>
  <c r="Y8" i="20"/>
  <c r="X8" i="20"/>
  <c r="S8" i="20"/>
  <c r="R8" i="20"/>
  <c r="Q8" i="20"/>
  <c r="P8" i="20"/>
  <c r="O8" i="20"/>
  <c r="AB7" i="20"/>
  <c r="AA7" i="20"/>
  <c r="Z7" i="20"/>
  <c r="Y7" i="20"/>
  <c r="X7" i="20"/>
  <c r="S7" i="20"/>
  <c r="R7" i="20"/>
  <c r="Q7" i="20"/>
  <c r="P7" i="20"/>
  <c r="O7" i="20"/>
  <c r="AB6" i="20"/>
  <c r="AA6" i="20"/>
  <c r="Z6" i="20"/>
  <c r="Y6" i="20"/>
  <c r="X6" i="20"/>
  <c r="S6" i="20"/>
  <c r="R6" i="20"/>
  <c r="Q6" i="20"/>
  <c r="P6" i="20"/>
  <c r="O6" i="20"/>
  <c r="AB4" i="20"/>
  <c r="AA4" i="20"/>
  <c r="Z4" i="20"/>
  <c r="Y4" i="20"/>
  <c r="X4" i="20"/>
  <c r="S4" i="20"/>
  <c r="R4" i="20"/>
  <c r="Q4" i="20"/>
  <c r="P4" i="20"/>
  <c r="O4" i="20"/>
  <c r="AF3" i="20"/>
  <c r="AE3" i="20"/>
  <c r="AB3" i="20"/>
  <c r="AA3" i="20"/>
  <c r="Z3" i="20"/>
  <c r="Y3" i="20"/>
  <c r="X3" i="20"/>
  <c r="V3" i="20"/>
  <c r="S3" i="20"/>
  <c r="R3" i="20"/>
  <c r="Q3" i="20"/>
  <c r="P3" i="20"/>
  <c r="L5" i="20"/>
  <c r="AC5" i="20" s="1"/>
  <c r="K5" i="20"/>
  <c r="J5" i="20"/>
  <c r="AA5" i="20" s="1"/>
  <c r="I5" i="20"/>
  <c r="P5" i="20" s="1"/>
  <c r="H5" i="20"/>
  <c r="G5" i="20"/>
  <c r="U7" i="11"/>
  <c r="T7" i="11"/>
  <c r="Q7" i="11"/>
  <c r="P7" i="11"/>
  <c r="O7" i="11"/>
  <c r="N7" i="11"/>
  <c r="M7" i="11"/>
  <c r="U6" i="11"/>
  <c r="T6" i="11"/>
  <c r="Q6" i="11"/>
  <c r="P6" i="11"/>
  <c r="O6" i="11"/>
  <c r="N6" i="11"/>
  <c r="M6" i="11"/>
  <c r="U5" i="11"/>
  <c r="T5" i="11"/>
  <c r="Q5" i="11"/>
  <c r="P5" i="11"/>
  <c r="O5" i="11"/>
  <c r="N5" i="11"/>
  <c r="M5" i="11"/>
  <c r="U4" i="11"/>
  <c r="T4" i="11"/>
  <c r="Q4" i="11"/>
  <c r="P4" i="11"/>
  <c r="O4" i="11"/>
  <c r="N4" i="11"/>
  <c r="M4" i="11"/>
  <c r="Q3" i="11"/>
  <c r="P3" i="11"/>
  <c r="O3" i="11"/>
  <c r="N3" i="11"/>
  <c r="M3" i="11"/>
  <c r="X5" i="20" l="1"/>
  <c r="Z5" i="20"/>
  <c r="R5" i="20"/>
  <c r="AB5" i="20"/>
  <c r="T5" i="20"/>
  <c r="O5" i="20"/>
  <c r="Y5" i="20"/>
  <c r="Q5" i="20"/>
  <c r="S5" i="20"/>
  <c r="V85" i="2"/>
  <c r="W85" i="2"/>
  <c r="X85" i="2"/>
  <c r="Y85" i="2"/>
  <c r="Z85" i="2"/>
  <c r="AA85" i="2"/>
  <c r="AB85" i="2"/>
  <c r="AE85" i="2"/>
  <c r="AF85" i="2"/>
  <c r="V86" i="2"/>
  <c r="W86" i="2"/>
  <c r="X86" i="2"/>
  <c r="Y86" i="2"/>
  <c r="Z86" i="2"/>
  <c r="AA86" i="2"/>
  <c r="AB86" i="2"/>
  <c r="AE86" i="2"/>
  <c r="AF86" i="2"/>
  <c r="V87" i="2"/>
  <c r="W87" i="2"/>
  <c r="X87" i="2"/>
  <c r="Y87" i="2"/>
  <c r="Z87" i="2"/>
  <c r="AA87" i="2"/>
  <c r="AB87" i="2"/>
  <c r="AE87" i="2"/>
  <c r="AF87" i="2"/>
  <c r="V88" i="2"/>
  <c r="W88" i="2"/>
  <c r="X88" i="2"/>
  <c r="Y88" i="2"/>
  <c r="Z88" i="2"/>
  <c r="AA88" i="2"/>
  <c r="AB88" i="2"/>
  <c r="AE88" i="2"/>
  <c r="AF88" i="2"/>
  <c r="V89" i="2"/>
  <c r="W89" i="2"/>
  <c r="X89" i="2"/>
  <c r="Y89" i="2"/>
  <c r="Z89" i="2"/>
  <c r="AA89" i="2"/>
  <c r="AB89" i="2"/>
  <c r="AE89" i="2"/>
  <c r="AF89" i="2"/>
  <c r="V90" i="2"/>
  <c r="W90" i="2"/>
  <c r="X90" i="2"/>
  <c r="Y90" i="2"/>
  <c r="Z90" i="2"/>
  <c r="AA90" i="2"/>
  <c r="AB90" i="2"/>
  <c r="AE90" i="2"/>
  <c r="AF90" i="2"/>
  <c r="V91" i="2"/>
  <c r="W91" i="2"/>
  <c r="X91" i="2"/>
  <c r="Y91" i="2"/>
  <c r="Z91" i="2"/>
  <c r="AA91" i="2"/>
  <c r="AB91" i="2"/>
  <c r="AE91" i="2"/>
  <c r="AF91" i="2"/>
  <c r="V92" i="2"/>
  <c r="W92" i="2"/>
  <c r="X92" i="2"/>
  <c r="Y92" i="2"/>
  <c r="Z92" i="2"/>
  <c r="AA92" i="2"/>
  <c r="AB92" i="2"/>
  <c r="AE92" i="2"/>
  <c r="AF92" i="2"/>
  <c r="V93" i="2"/>
  <c r="W93" i="2"/>
  <c r="X93" i="2"/>
  <c r="Y93" i="2"/>
  <c r="Z93" i="2"/>
  <c r="AA93" i="2"/>
  <c r="AB93" i="2"/>
  <c r="AE93" i="2"/>
  <c r="AF93" i="2"/>
  <c r="V94" i="2"/>
  <c r="W94" i="2"/>
  <c r="X94" i="2"/>
  <c r="Y94" i="2"/>
  <c r="Z94" i="2"/>
  <c r="AA94" i="2"/>
  <c r="AB94" i="2"/>
  <c r="AE94" i="2"/>
  <c r="AF94" i="2"/>
  <c r="V95" i="2"/>
  <c r="W95" i="2"/>
  <c r="X95" i="2"/>
  <c r="Y95" i="2"/>
  <c r="Z95" i="2"/>
  <c r="AA95" i="2"/>
  <c r="AB95" i="2"/>
  <c r="AE95" i="2"/>
  <c r="AF95" i="2"/>
  <c r="V96" i="2"/>
  <c r="W96" i="2"/>
  <c r="X96" i="2"/>
  <c r="Y96" i="2"/>
  <c r="Z96" i="2"/>
  <c r="AA96" i="2"/>
  <c r="AB96" i="2"/>
  <c r="AE96" i="2"/>
  <c r="AF96" i="2"/>
  <c r="V97" i="2"/>
  <c r="W97" i="2"/>
  <c r="X97" i="2"/>
  <c r="Y97" i="2"/>
  <c r="Z97" i="2"/>
  <c r="AA97" i="2"/>
  <c r="AB97" i="2"/>
  <c r="AE97" i="2"/>
  <c r="AF97" i="2"/>
  <c r="V98" i="2"/>
  <c r="W98" i="2"/>
  <c r="X98" i="2"/>
  <c r="Y98" i="2"/>
  <c r="Z98" i="2"/>
  <c r="AA98" i="2"/>
  <c r="AB98" i="2"/>
  <c r="AE98" i="2"/>
  <c r="AF98" i="2"/>
  <c r="V99" i="2"/>
  <c r="W99" i="2"/>
  <c r="X99" i="2"/>
  <c r="Y99" i="2"/>
  <c r="Z99" i="2"/>
  <c r="AA99" i="2"/>
  <c r="AB99" i="2"/>
  <c r="AE99" i="2"/>
  <c r="AF99" i="2"/>
  <c r="V100" i="2"/>
  <c r="W100" i="2"/>
  <c r="X100" i="2"/>
  <c r="Y100" i="2"/>
  <c r="Z100" i="2"/>
  <c r="AA100" i="2"/>
  <c r="AB100" i="2"/>
  <c r="AE100" i="2"/>
  <c r="AF100" i="2"/>
  <c r="AB101" i="2"/>
  <c r="AB102" i="2"/>
  <c r="V103" i="2"/>
  <c r="W103" i="2"/>
  <c r="X103" i="2"/>
  <c r="Y103" i="2"/>
  <c r="Z103" i="2"/>
  <c r="AA103" i="2"/>
  <c r="AB103" i="2"/>
  <c r="AE103" i="2"/>
  <c r="AF103" i="2"/>
  <c r="AB104" i="2"/>
  <c r="AB105" i="2"/>
  <c r="V106" i="2"/>
  <c r="W106" i="2"/>
  <c r="X106" i="2"/>
  <c r="Y106" i="2"/>
  <c r="Z106" i="2"/>
  <c r="AA106" i="2"/>
  <c r="AB106" i="2"/>
  <c r="AE106" i="2"/>
  <c r="AF106" i="2"/>
  <c r="V107" i="2"/>
  <c r="W107" i="2"/>
  <c r="X107" i="2"/>
  <c r="Y107" i="2"/>
  <c r="Z107" i="2"/>
  <c r="AA107" i="2"/>
  <c r="AB107" i="2"/>
  <c r="AE107" i="2"/>
  <c r="AF107" i="2"/>
  <c r="V108" i="2"/>
  <c r="W108" i="2"/>
  <c r="X108" i="2"/>
  <c r="Y108" i="2"/>
  <c r="Z108" i="2"/>
  <c r="AA108" i="2"/>
  <c r="AB108" i="2"/>
  <c r="AE108" i="2"/>
  <c r="AF108" i="2"/>
  <c r="V109" i="2"/>
  <c r="W109" i="2"/>
  <c r="X109" i="2"/>
  <c r="Y109" i="2"/>
  <c r="Z109" i="2"/>
  <c r="AA109" i="2"/>
  <c r="AB109" i="2"/>
  <c r="AE109" i="2"/>
  <c r="AF109" i="2"/>
  <c r="V110" i="2"/>
  <c r="W110" i="2"/>
  <c r="X110" i="2"/>
  <c r="Y110" i="2"/>
  <c r="Z110" i="2"/>
  <c r="AA110" i="2"/>
  <c r="AB110" i="2"/>
  <c r="AE110" i="2"/>
  <c r="AF110" i="2"/>
  <c r="V111" i="2"/>
  <c r="W111" i="2"/>
  <c r="X111" i="2"/>
  <c r="Y111" i="2"/>
  <c r="Z111" i="2"/>
  <c r="AA111" i="2"/>
  <c r="AB111" i="2"/>
  <c r="AE111" i="2"/>
  <c r="AF111" i="2"/>
  <c r="V112" i="2"/>
  <c r="W112" i="2"/>
  <c r="X112" i="2"/>
  <c r="Y112" i="2"/>
  <c r="Z112" i="2"/>
  <c r="AA112" i="2"/>
  <c r="AB112" i="2"/>
  <c r="AE112" i="2"/>
  <c r="AF112" i="2"/>
  <c r="V113" i="2"/>
  <c r="W113" i="2"/>
  <c r="X113" i="2"/>
  <c r="Y113" i="2"/>
  <c r="Z113" i="2"/>
  <c r="AA113" i="2"/>
  <c r="AB113" i="2"/>
  <c r="AE113" i="2"/>
  <c r="AF113" i="2"/>
  <c r="V114" i="2"/>
  <c r="W114" i="2"/>
  <c r="X114" i="2"/>
  <c r="Y114" i="2"/>
  <c r="Z114" i="2"/>
  <c r="AA114" i="2"/>
  <c r="AB114" i="2"/>
  <c r="AE114" i="2"/>
  <c r="AF114" i="2"/>
  <c r="V115" i="2"/>
  <c r="W115" i="2"/>
  <c r="X115" i="2"/>
  <c r="Y115" i="2"/>
  <c r="Z115" i="2"/>
  <c r="AA115" i="2"/>
  <c r="AB115" i="2"/>
  <c r="AE115" i="2"/>
  <c r="AF115" i="2"/>
  <c r="V116" i="2"/>
  <c r="W116" i="2"/>
  <c r="X116" i="2"/>
  <c r="Y116" i="2"/>
  <c r="Z116" i="2"/>
  <c r="AA116" i="2"/>
  <c r="AB116" i="2"/>
  <c r="AE116" i="2"/>
  <c r="AF116" i="2"/>
  <c r="W117" i="2"/>
  <c r="X117" i="2"/>
  <c r="Y117" i="2"/>
  <c r="Z117" i="2"/>
  <c r="AA117" i="2"/>
  <c r="AB117" i="2"/>
  <c r="AE117" i="2"/>
  <c r="AF117" i="2"/>
  <c r="Y118" i="2"/>
  <c r="Z118" i="2"/>
  <c r="AA118" i="2"/>
  <c r="AB118" i="2"/>
  <c r="AE118" i="2"/>
  <c r="V119" i="2"/>
  <c r="W119" i="2"/>
  <c r="X119" i="2"/>
  <c r="Y119" i="2"/>
  <c r="Z119" i="2"/>
  <c r="AA119" i="2"/>
  <c r="AB119" i="2"/>
  <c r="AE119" i="2"/>
  <c r="O85" i="2"/>
  <c r="P85" i="2"/>
  <c r="Q85" i="2"/>
  <c r="R85" i="2"/>
  <c r="S85" i="2"/>
  <c r="O86" i="2"/>
  <c r="P86" i="2"/>
  <c r="R86" i="2"/>
  <c r="S86" i="2"/>
  <c r="O87" i="2"/>
  <c r="P87" i="2"/>
  <c r="Q87" i="2"/>
  <c r="R87" i="2"/>
  <c r="S87" i="2"/>
  <c r="O88" i="2"/>
  <c r="P88" i="2"/>
  <c r="Q88" i="2"/>
  <c r="R88" i="2"/>
  <c r="S88" i="2"/>
  <c r="O89" i="2"/>
  <c r="P89" i="2"/>
  <c r="Q89" i="2"/>
  <c r="R89" i="2"/>
  <c r="S89" i="2"/>
  <c r="O90" i="2"/>
  <c r="P90" i="2"/>
  <c r="Q90" i="2"/>
  <c r="R90" i="2"/>
  <c r="S90" i="2"/>
  <c r="O91" i="2"/>
  <c r="P91" i="2"/>
  <c r="Q91" i="2"/>
  <c r="R91" i="2"/>
  <c r="S91" i="2"/>
  <c r="O92" i="2"/>
  <c r="P92" i="2"/>
  <c r="Q92" i="2"/>
  <c r="R92" i="2"/>
  <c r="S92" i="2"/>
  <c r="O93" i="2"/>
  <c r="P93" i="2"/>
  <c r="Q93" i="2"/>
  <c r="R93" i="2"/>
  <c r="S93" i="2"/>
  <c r="O94" i="2"/>
  <c r="P94" i="2"/>
  <c r="Q94" i="2"/>
  <c r="R94" i="2"/>
  <c r="S94" i="2"/>
  <c r="O95" i="2"/>
  <c r="P95" i="2"/>
  <c r="Q95" i="2"/>
  <c r="R95" i="2"/>
  <c r="S95" i="2"/>
  <c r="O96" i="2"/>
  <c r="P96" i="2"/>
  <c r="Q96" i="2"/>
  <c r="R96" i="2"/>
  <c r="S96" i="2"/>
  <c r="O97" i="2"/>
  <c r="P97" i="2"/>
  <c r="Q97" i="2"/>
  <c r="R97" i="2"/>
  <c r="S97" i="2"/>
  <c r="O98" i="2"/>
  <c r="P98" i="2"/>
  <c r="Q98" i="2"/>
  <c r="R98" i="2"/>
  <c r="S98" i="2"/>
  <c r="O99" i="2"/>
  <c r="P99" i="2"/>
  <c r="Q99" i="2"/>
  <c r="R99" i="2"/>
  <c r="S99" i="2"/>
  <c r="O100" i="2"/>
  <c r="P100" i="2"/>
  <c r="Q100" i="2"/>
  <c r="R100" i="2"/>
  <c r="S100" i="2"/>
  <c r="S101" i="2"/>
  <c r="S102" i="2"/>
  <c r="O103" i="2"/>
  <c r="P103" i="2"/>
  <c r="Q103" i="2"/>
  <c r="R103" i="2"/>
  <c r="S103" i="2"/>
  <c r="S104" i="2"/>
  <c r="S105" i="2"/>
  <c r="O106" i="2"/>
  <c r="P106" i="2"/>
  <c r="Q106" i="2"/>
  <c r="R106" i="2"/>
  <c r="S106" i="2"/>
  <c r="O107" i="2"/>
  <c r="P107" i="2"/>
  <c r="Q107" i="2"/>
  <c r="R107" i="2"/>
  <c r="S107" i="2"/>
  <c r="O108" i="2"/>
  <c r="P108" i="2"/>
  <c r="Q108" i="2"/>
  <c r="R108" i="2"/>
  <c r="S108" i="2"/>
  <c r="O109" i="2"/>
  <c r="P109" i="2"/>
  <c r="Q109" i="2"/>
  <c r="R109" i="2"/>
  <c r="S109" i="2"/>
  <c r="O110" i="2"/>
  <c r="P110" i="2"/>
  <c r="Q110" i="2"/>
  <c r="R110" i="2"/>
  <c r="S110" i="2"/>
  <c r="O111" i="2"/>
  <c r="P111" i="2"/>
  <c r="Q111" i="2"/>
  <c r="R111" i="2"/>
  <c r="S111" i="2"/>
  <c r="O112" i="2"/>
  <c r="P112" i="2"/>
  <c r="Q112" i="2"/>
  <c r="R112" i="2"/>
  <c r="S112" i="2"/>
  <c r="O113" i="2"/>
  <c r="P113" i="2"/>
  <c r="Q113" i="2"/>
  <c r="R113" i="2"/>
  <c r="S113" i="2"/>
  <c r="O114" i="2"/>
  <c r="P114" i="2"/>
  <c r="Q114" i="2"/>
  <c r="R114" i="2"/>
  <c r="S114" i="2"/>
  <c r="O115" i="2"/>
  <c r="P115" i="2"/>
  <c r="Q115" i="2"/>
  <c r="R115" i="2"/>
  <c r="S115" i="2"/>
  <c r="O116" i="2"/>
  <c r="P116" i="2"/>
  <c r="Q116" i="2"/>
  <c r="R116" i="2"/>
  <c r="S116" i="2"/>
  <c r="P117" i="2"/>
  <c r="Q117" i="2"/>
  <c r="R117" i="2"/>
  <c r="S117" i="2"/>
  <c r="O118" i="2"/>
  <c r="P118" i="2"/>
  <c r="Q118" i="2"/>
  <c r="R118" i="2"/>
  <c r="S118" i="2"/>
  <c r="O119" i="2"/>
  <c r="P119" i="2"/>
  <c r="Q119" i="2"/>
  <c r="R119" i="2"/>
  <c r="S119" i="2"/>
  <c r="P63" i="3" l="1"/>
  <c r="Q63" i="3"/>
  <c r="R63" i="3"/>
  <c r="S63" i="3"/>
  <c r="T63" i="3"/>
  <c r="T8" i="3" l="1"/>
  <c r="Q8" i="3"/>
  <c r="R8" i="3"/>
  <c r="S8" i="3"/>
  <c r="T11" i="4"/>
  <c r="S11" i="4"/>
  <c r="R11" i="4"/>
  <c r="Q11" i="4"/>
  <c r="P11" i="4"/>
  <c r="O11" i="4"/>
  <c r="T10" i="4"/>
  <c r="S10" i="4"/>
  <c r="R10" i="4"/>
  <c r="Q10" i="4"/>
  <c r="P10" i="4"/>
  <c r="O10" i="4"/>
  <c r="P9" i="4"/>
  <c r="Q9" i="4"/>
  <c r="R9" i="4"/>
  <c r="S9" i="4"/>
  <c r="T9" i="4"/>
  <c r="O9" i="4"/>
  <c r="T8" i="4"/>
  <c r="S8" i="4"/>
  <c r="R8" i="4"/>
  <c r="Q8" i="4"/>
  <c r="P8" i="4"/>
  <c r="O8" i="4"/>
  <c r="T7" i="4"/>
  <c r="S7" i="4"/>
  <c r="R7" i="4"/>
  <c r="Q7" i="4"/>
  <c r="P7" i="4"/>
  <c r="O7" i="4"/>
  <c r="P6" i="4"/>
  <c r="Q6" i="4"/>
  <c r="R6" i="4"/>
  <c r="S6" i="4"/>
  <c r="T6" i="4"/>
  <c r="O6" i="4"/>
  <c r="H5" i="4"/>
  <c r="I5" i="4"/>
  <c r="J5" i="4"/>
  <c r="K5" i="4"/>
  <c r="L5" i="4"/>
  <c r="G5" i="4"/>
  <c r="T4" i="4"/>
  <c r="S4" i="4"/>
  <c r="R4" i="4"/>
  <c r="Q4" i="4"/>
  <c r="P4" i="4"/>
  <c r="O4" i="4"/>
  <c r="P3" i="4"/>
  <c r="Q3" i="4"/>
  <c r="R3" i="4"/>
  <c r="S3" i="4"/>
  <c r="S5" i="4" s="1"/>
  <c r="T3" i="4"/>
  <c r="O3" i="4"/>
  <c r="Q5" i="4" l="1"/>
  <c r="T5" i="4"/>
  <c r="P5" i="4"/>
  <c r="O5" i="4"/>
  <c r="R5" i="4"/>
  <c r="T70" i="3"/>
  <c r="S70" i="3"/>
  <c r="R70" i="3"/>
  <c r="Q70" i="3"/>
  <c r="P70" i="3"/>
  <c r="O70" i="3"/>
  <c r="P69" i="3"/>
  <c r="Q69" i="3"/>
  <c r="R69" i="3"/>
  <c r="S69" i="3"/>
  <c r="T69" i="3"/>
  <c r="O69" i="3"/>
  <c r="O66" i="3"/>
  <c r="P66" i="3"/>
  <c r="Q66" i="3"/>
  <c r="R66" i="3"/>
  <c r="S66" i="3"/>
  <c r="T66" i="3"/>
  <c r="O67" i="3"/>
  <c r="P67" i="3"/>
  <c r="Q67" i="3"/>
  <c r="R67" i="3"/>
  <c r="S67" i="3"/>
  <c r="T67" i="3"/>
  <c r="O68" i="3"/>
  <c r="P68" i="3"/>
  <c r="Q68" i="3"/>
  <c r="R68" i="3"/>
  <c r="S68" i="3"/>
  <c r="T68" i="3"/>
  <c r="P65" i="3"/>
  <c r="Q65" i="3"/>
  <c r="R65" i="3"/>
  <c r="S65" i="3"/>
  <c r="T65" i="3"/>
  <c r="O65" i="3"/>
  <c r="O61" i="3"/>
  <c r="P61" i="3"/>
  <c r="Q61" i="3"/>
  <c r="R61" i="3"/>
  <c r="S61" i="3"/>
  <c r="T61" i="3"/>
  <c r="P59" i="3"/>
  <c r="Q59" i="3"/>
  <c r="R59" i="3"/>
  <c r="S59" i="3"/>
  <c r="T59" i="3"/>
  <c r="O59" i="3"/>
  <c r="S38" i="3"/>
  <c r="T38" i="3"/>
  <c r="S39" i="3"/>
  <c r="T39" i="3"/>
  <c r="T37" i="3"/>
  <c r="S37" i="3"/>
  <c r="S35" i="3"/>
  <c r="T35" i="3"/>
  <c r="S36" i="3"/>
  <c r="T36" i="3"/>
  <c r="T34" i="3"/>
  <c r="S34" i="3"/>
  <c r="O31" i="3"/>
  <c r="P31" i="3"/>
  <c r="Q31" i="3"/>
  <c r="R31" i="3"/>
  <c r="S31" i="3"/>
  <c r="T31" i="3"/>
  <c r="O32" i="3"/>
  <c r="P32" i="3"/>
  <c r="Q32" i="3"/>
  <c r="R32" i="3"/>
  <c r="S32" i="3"/>
  <c r="T32" i="3"/>
  <c r="O33" i="3"/>
  <c r="P33" i="3"/>
  <c r="Q33" i="3"/>
  <c r="R33" i="3"/>
  <c r="S33" i="3"/>
  <c r="T33" i="3"/>
  <c r="P30" i="3"/>
  <c r="Q30" i="3"/>
  <c r="R30" i="3"/>
  <c r="S30" i="3"/>
  <c r="T30" i="3"/>
  <c r="O30" i="3"/>
  <c r="O28" i="3"/>
  <c r="P28" i="3"/>
  <c r="Q28" i="3"/>
  <c r="R28" i="3"/>
  <c r="S28" i="3"/>
  <c r="T28" i="3"/>
  <c r="O29" i="3"/>
  <c r="P29" i="3"/>
  <c r="Q29" i="3"/>
  <c r="R29" i="3"/>
  <c r="S29" i="3"/>
  <c r="T29" i="3"/>
  <c r="P27" i="3"/>
  <c r="Q27" i="3"/>
  <c r="R27" i="3"/>
  <c r="S27" i="3"/>
  <c r="T27" i="3"/>
  <c r="O27" i="3"/>
  <c r="O25" i="3"/>
  <c r="P25" i="3"/>
  <c r="Q25" i="3"/>
  <c r="R25" i="3"/>
  <c r="S25" i="3"/>
  <c r="T25" i="3"/>
  <c r="O26" i="3"/>
  <c r="P26" i="3"/>
  <c r="Q26" i="3"/>
  <c r="R26" i="3"/>
  <c r="S26" i="3"/>
  <c r="T26" i="3"/>
  <c r="P24" i="3"/>
  <c r="Q24" i="3"/>
  <c r="R24" i="3"/>
  <c r="S24" i="3"/>
  <c r="T24" i="3"/>
  <c r="O24" i="3"/>
  <c r="T23" i="3"/>
  <c r="S23" i="3"/>
  <c r="R23" i="3"/>
  <c r="Q23" i="3"/>
  <c r="P23" i="3"/>
  <c r="O23" i="3"/>
  <c r="T22" i="3"/>
  <c r="S22" i="3"/>
  <c r="R22" i="3"/>
  <c r="Q22" i="3"/>
  <c r="P22" i="3"/>
  <c r="O22" i="3"/>
  <c r="T21" i="3"/>
  <c r="S21" i="3"/>
  <c r="R21" i="3"/>
  <c r="Q21" i="3"/>
  <c r="P21" i="3"/>
  <c r="O21" i="3"/>
  <c r="P20" i="3"/>
  <c r="Q20" i="3"/>
  <c r="R20" i="3"/>
  <c r="S20" i="3"/>
  <c r="T20" i="3"/>
  <c r="O20" i="3"/>
  <c r="X97" i="1"/>
  <c r="A1" i="2"/>
  <c r="AA97" i="1"/>
  <c r="AB97" i="1"/>
  <c r="O97" i="1"/>
  <c r="S97" i="1"/>
  <c r="T7" i="1"/>
  <c r="U7" i="1"/>
  <c r="V7" i="1"/>
  <c r="W7" i="1"/>
  <c r="X7" i="1"/>
  <c r="AB7" i="1"/>
  <c r="T8" i="1"/>
  <c r="U8" i="1"/>
  <c r="V8" i="1"/>
  <c r="W8" i="1"/>
  <c r="X8" i="1"/>
  <c r="AA8" i="1"/>
  <c r="AB8" i="1"/>
  <c r="T9" i="1"/>
  <c r="U9" i="1"/>
  <c r="V9" i="1"/>
  <c r="W9" i="1"/>
  <c r="X9" i="1"/>
  <c r="AA9" i="1"/>
  <c r="AB9" i="1"/>
  <c r="T10" i="1"/>
  <c r="U10" i="1"/>
  <c r="V10" i="1"/>
  <c r="W10" i="1"/>
  <c r="X10" i="1"/>
  <c r="AA10" i="1"/>
  <c r="AB10" i="1"/>
  <c r="T11" i="1"/>
  <c r="U11" i="1"/>
  <c r="V11" i="1"/>
  <c r="W11" i="1"/>
  <c r="X11" i="1"/>
  <c r="AA11" i="1"/>
  <c r="AB11" i="1"/>
  <c r="T12" i="1"/>
  <c r="U12" i="1"/>
  <c r="V12" i="1"/>
  <c r="W12" i="1"/>
  <c r="X12" i="1"/>
  <c r="AA12" i="1"/>
  <c r="AB12" i="1"/>
  <c r="T13" i="1"/>
  <c r="U13" i="1"/>
  <c r="V13" i="1"/>
  <c r="W13" i="1"/>
  <c r="X13" i="1"/>
  <c r="AA13" i="1"/>
  <c r="AB13" i="1"/>
  <c r="T14" i="1"/>
  <c r="U14" i="1"/>
  <c r="V14" i="1"/>
  <c r="W14" i="1"/>
  <c r="X14" i="1"/>
  <c r="AA14" i="1"/>
  <c r="AB14" i="1"/>
  <c r="T15" i="1"/>
  <c r="U15" i="1"/>
  <c r="V15" i="1"/>
  <c r="W15" i="1"/>
  <c r="X15" i="1"/>
  <c r="AA15" i="1"/>
  <c r="AB15" i="1"/>
  <c r="T16" i="1"/>
  <c r="U16" i="1"/>
  <c r="V16" i="1"/>
  <c r="W16" i="1"/>
  <c r="X16" i="1"/>
  <c r="AA16" i="1"/>
  <c r="AB16" i="1"/>
  <c r="T17" i="1"/>
  <c r="U17" i="1"/>
  <c r="V17" i="1"/>
  <c r="W17" i="1"/>
  <c r="X17" i="1"/>
  <c r="AA17" i="1"/>
  <c r="AB17" i="1"/>
  <c r="T18" i="1"/>
  <c r="U18" i="1"/>
  <c r="V18" i="1"/>
  <c r="W18" i="1"/>
  <c r="X18" i="1"/>
  <c r="AA18" i="1"/>
  <c r="AB18" i="1"/>
  <c r="T19" i="1"/>
  <c r="U19" i="1"/>
  <c r="V19" i="1"/>
  <c r="W19" i="1"/>
  <c r="X19" i="1"/>
  <c r="AA19" i="1"/>
  <c r="AB19" i="1"/>
  <c r="T20" i="1"/>
  <c r="U20" i="1"/>
  <c r="V20" i="1"/>
  <c r="W20" i="1"/>
  <c r="X20" i="1"/>
  <c r="AA20" i="1"/>
  <c r="AB20" i="1"/>
  <c r="T21" i="1"/>
  <c r="U21" i="1"/>
  <c r="V21" i="1"/>
  <c r="W21" i="1"/>
  <c r="X21" i="1"/>
  <c r="AA21" i="1"/>
  <c r="AB21" i="1"/>
  <c r="T22" i="1"/>
  <c r="U22" i="1"/>
  <c r="V22" i="1"/>
  <c r="W22" i="1"/>
  <c r="X22" i="1"/>
  <c r="AA22" i="1"/>
  <c r="AB22" i="1"/>
  <c r="T23" i="1"/>
  <c r="U23" i="1"/>
  <c r="V23" i="1"/>
  <c r="W23" i="1"/>
  <c r="X23" i="1"/>
  <c r="AA23" i="1"/>
  <c r="AB23" i="1"/>
  <c r="X24" i="1"/>
  <c r="X25" i="1"/>
  <c r="T26" i="1"/>
  <c r="U26" i="1"/>
  <c r="V26" i="1"/>
  <c r="W26" i="1"/>
  <c r="X26" i="1"/>
  <c r="AA26" i="1"/>
  <c r="AB26" i="1"/>
  <c r="X27" i="1"/>
  <c r="X28" i="1"/>
  <c r="T29" i="1"/>
  <c r="U29" i="1"/>
  <c r="V29" i="1"/>
  <c r="W29" i="1"/>
  <c r="X29" i="1"/>
  <c r="AA29" i="1"/>
  <c r="AB29" i="1"/>
  <c r="T30" i="1"/>
  <c r="U30" i="1"/>
  <c r="V30" i="1"/>
  <c r="W30" i="1"/>
  <c r="X30" i="1"/>
  <c r="AA30" i="1"/>
  <c r="AB30" i="1"/>
  <c r="T31" i="1"/>
  <c r="U31" i="1"/>
  <c r="V31" i="1"/>
  <c r="W31" i="1"/>
  <c r="X31" i="1"/>
  <c r="AA31" i="1"/>
  <c r="AB31" i="1"/>
  <c r="T32" i="1"/>
  <c r="U32" i="1"/>
  <c r="V32" i="1"/>
  <c r="W32" i="1"/>
  <c r="X32" i="1"/>
  <c r="AA32" i="1"/>
  <c r="AB32" i="1"/>
  <c r="T33" i="1"/>
  <c r="U33" i="1"/>
  <c r="V33" i="1"/>
  <c r="W33" i="1"/>
  <c r="X33" i="1"/>
  <c r="AA33" i="1"/>
  <c r="AB33" i="1"/>
  <c r="T34" i="1"/>
  <c r="U34" i="1"/>
  <c r="V34" i="1"/>
  <c r="W34" i="1"/>
  <c r="X34" i="1"/>
  <c r="AA34" i="1"/>
  <c r="AB34" i="1"/>
  <c r="T35" i="1"/>
  <c r="U35" i="1"/>
  <c r="V35" i="1"/>
  <c r="W35" i="1"/>
  <c r="X35" i="1"/>
  <c r="AA35" i="1"/>
  <c r="AB35" i="1"/>
  <c r="T36" i="1"/>
  <c r="U36" i="1"/>
  <c r="V36" i="1"/>
  <c r="W36" i="1"/>
  <c r="X36" i="1"/>
  <c r="AA36" i="1"/>
  <c r="AB36" i="1"/>
  <c r="T37" i="1"/>
  <c r="U37" i="1"/>
  <c r="V37" i="1"/>
  <c r="W37" i="1"/>
  <c r="X37" i="1"/>
  <c r="AA37" i="1"/>
  <c r="AB37" i="1"/>
  <c r="T38" i="1"/>
  <c r="U38" i="1"/>
  <c r="V38" i="1"/>
  <c r="W38" i="1"/>
  <c r="X38" i="1"/>
  <c r="AA38" i="1"/>
  <c r="AB38" i="1"/>
  <c r="T39" i="1"/>
  <c r="U39" i="1"/>
  <c r="V39" i="1"/>
  <c r="W39" i="1"/>
  <c r="X39" i="1"/>
  <c r="AA39" i="1"/>
  <c r="AB39" i="1"/>
  <c r="T40" i="1"/>
  <c r="U40" i="1"/>
  <c r="V40" i="1"/>
  <c r="W40" i="1"/>
  <c r="X40" i="1"/>
  <c r="AA40" i="1"/>
  <c r="AB40" i="1"/>
  <c r="T41" i="1"/>
  <c r="U41" i="1"/>
  <c r="V41" i="1"/>
  <c r="W41" i="1"/>
  <c r="X41" i="1"/>
  <c r="AA41" i="1"/>
  <c r="AB41" i="1"/>
  <c r="T42" i="1"/>
  <c r="U42" i="1"/>
  <c r="V42" i="1"/>
  <c r="W42" i="1"/>
  <c r="X42" i="1"/>
  <c r="AA42" i="1"/>
  <c r="AB42" i="1"/>
  <c r="T43" i="1"/>
  <c r="U43" i="1"/>
  <c r="V43" i="1"/>
  <c r="W43" i="1"/>
  <c r="X43" i="1"/>
  <c r="AA43" i="1"/>
  <c r="AB43" i="1"/>
  <c r="T44" i="1"/>
  <c r="U44" i="1"/>
  <c r="V44" i="1"/>
  <c r="W44" i="1"/>
  <c r="X44" i="1"/>
  <c r="AA44" i="1"/>
  <c r="AB44" i="1"/>
  <c r="T45" i="1"/>
  <c r="U45" i="1"/>
  <c r="V45" i="1"/>
  <c r="W45" i="1"/>
  <c r="X45" i="1"/>
  <c r="AA45" i="1"/>
  <c r="AB45" i="1"/>
  <c r="T46" i="1"/>
  <c r="U46" i="1"/>
  <c r="V46" i="1"/>
  <c r="W46" i="1"/>
  <c r="X46" i="1"/>
  <c r="AA46" i="1"/>
  <c r="AB46" i="1"/>
  <c r="T47" i="1"/>
  <c r="U47" i="1"/>
  <c r="V47" i="1"/>
  <c r="W47" i="1"/>
  <c r="X47" i="1"/>
  <c r="AA47" i="1"/>
  <c r="AB47" i="1"/>
  <c r="T48" i="1"/>
  <c r="U48" i="1"/>
  <c r="V48" i="1"/>
  <c r="W48" i="1"/>
  <c r="X48" i="1"/>
  <c r="AA48" i="1"/>
  <c r="AB48" i="1"/>
  <c r="T49" i="1"/>
  <c r="U49" i="1"/>
  <c r="V49" i="1"/>
  <c r="W49" i="1"/>
  <c r="X49" i="1"/>
  <c r="AA49" i="1"/>
  <c r="AB49" i="1"/>
  <c r="T50" i="1"/>
  <c r="U50" i="1"/>
  <c r="V50" i="1"/>
  <c r="W50" i="1"/>
  <c r="X50" i="1"/>
  <c r="AA50" i="1"/>
  <c r="AB50" i="1"/>
  <c r="T51" i="1"/>
  <c r="U51" i="1"/>
  <c r="V51" i="1"/>
  <c r="W51" i="1"/>
  <c r="X51" i="1"/>
  <c r="AA51" i="1"/>
  <c r="AB51" i="1"/>
  <c r="T52" i="1"/>
  <c r="U52" i="1"/>
  <c r="V52" i="1"/>
  <c r="W52" i="1"/>
  <c r="X52" i="1"/>
  <c r="AA52" i="1"/>
  <c r="AB52" i="1"/>
  <c r="T53" i="1"/>
  <c r="U53" i="1"/>
  <c r="V53" i="1"/>
  <c r="W53" i="1"/>
  <c r="X53" i="1"/>
  <c r="AA53" i="1"/>
  <c r="AB53" i="1"/>
  <c r="T54" i="1"/>
  <c r="U54" i="1"/>
  <c r="V54" i="1"/>
  <c r="W54" i="1"/>
  <c r="X54" i="1"/>
  <c r="AA54" i="1"/>
  <c r="AB54" i="1"/>
  <c r="T55" i="1"/>
  <c r="U55" i="1"/>
  <c r="V55" i="1"/>
  <c r="W55" i="1"/>
  <c r="X55" i="1"/>
  <c r="AA55" i="1"/>
  <c r="AB55" i="1"/>
  <c r="T56" i="1"/>
  <c r="U56" i="1"/>
  <c r="V56" i="1"/>
  <c r="W56" i="1"/>
  <c r="X56" i="1"/>
  <c r="AA56" i="1"/>
  <c r="AB56" i="1"/>
  <c r="T57" i="1"/>
  <c r="U57" i="1"/>
  <c r="V57" i="1"/>
  <c r="W57" i="1"/>
  <c r="X57" i="1"/>
  <c r="AA57" i="1"/>
  <c r="AB57" i="1"/>
  <c r="T58" i="1"/>
  <c r="U58" i="1"/>
  <c r="V58" i="1"/>
  <c r="W58" i="1"/>
  <c r="X58" i="1"/>
  <c r="AA58" i="1"/>
  <c r="AB58" i="1"/>
  <c r="T59" i="1"/>
  <c r="U59" i="1"/>
  <c r="V59" i="1"/>
  <c r="W59" i="1"/>
  <c r="X59" i="1"/>
  <c r="AA59" i="1"/>
  <c r="AB59" i="1"/>
  <c r="W60" i="1"/>
  <c r="X60" i="1"/>
  <c r="W61" i="1"/>
  <c r="X61" i="1"/>
  <c r="T62" i="1"/>
  <c r="U62" i="1"/>
  <c r="V62" i="1"/>
  <c r="W62" i="1"/>
  <c r="X62" i="1"/>
  <c r="AA62" i="1"/>
  <c r="AB62" i="1"/>
  <c r="W63" i="1"/>
  <c r="X63" i="1"/>
  <c r="W64" i="1"/>
  <c r="X64" i="1"/>
  <c r="T65" i="1"/>
  <c r="U65" i="1"/>
  <c r="V65" i="1"/>
  <c r="W65" i="1"/>
  <c r="X65" i="1"/>
  <c r="AA65" i="1"/>
  <c r="AB65" i="1"/>
  <c r="T66" i="1"/>
  <c r="U66" i="1"/>
  <c r="V66" i="1"/>
  <c r="W66" i="1"/>
  <c r="X66" i="1"/>
  <c r="AA66" i="1"/>
  <c r="AB66" i="1"/>
  <c r="T67" i="1"/>
  <c r="U67" i="1"/>
  <c r="V67" i="1"/>
  <c r="W67" i="1"/>
  <c r="X67" i="1"/>
  <c r="AA67" i="1"/>
  <c r="AB67" i="1"/>
  <c r="T68" i="1"/>
  <c r="U68" i="1"/>
  <c r="V68" i="1"/>
  <c r="W68" i="1"/>
  <c r="X68" i="1"/>
  <c r="AA68" i="1"/>
  <c r="AB68" i="1"/>
  <c r="T69" i="1"/>
  <c r="U69" i="1"/>
  <c r="V69" i="1"/>
  <c r="W69" i="1"/>
  <c r="X69" i="1"/>
  <c r="AA69" i="1"/>
  <c r="AB69" i="1"/>
  <c r="T70" i="1"/>
  <c r="U70" i="1"/>
  <c r="V70" i="1"/>
  <c r="W70" i="1"/>
  <c r="X70" i="1"/>
  <c r="AA70" i="1"/>
  <c r="AB70" i="1"/>
  <c r="T71" i="1"/>
  <c r="U71" i="1"/>
  <c r="V71" i="1"/>
  <c r="W71" i="1"/>
  <c r="X71" i="1"/>
  <c r="AA71" i="1"/>
  <c r="AB71" i="1"/>
  <c r="T72" i="1"/>
  <c r="U72" i="1"/>
  <c r="V72" i="1"/>
  <c r="W72" i="1"/>
  <c r="X72" i="1"/>
  <c r="AA72" i="1"/>
  <c r="AB72" i="1"/>
  <c r="T73" i="1"/>
  <c r="U73" i="1"/>
  <c r="V73" i="1"/>
  <c r="W73" i="1"/>
  <c r="X73" i="1"/>
  <c r="AA73" i="1"/>
  <c r="AB73" i="1"/>
  <c r="T74" i="1"/>
  <c r="U74" i="1"/>
  <c r="V74" i="1"/>
  <c r="W74" i="1"/>
  <c r="X74" i="1"/>
  <c r="AA74" i="1"/>
  <c r="AB74" i="1"/>
  <c r="T75" i="1"/>
  <c r="U75" i="1"/>
  <c r="V75" i="1"/>
  <c r="W75" i="1"/>
  <c r="X75" i="1"/>
  <c r="AA75" i="1"/>
  <c r="AB75" i="1"/>
  <c r="T76" i="1"/>
  <c r="U76" i="1"/>
  <c r="V76" i="1"/>
  <c r="W76" i="1"/>
  <c r="X76" i="1"/>
  <c r="AA76" i="1"/>
  <c r="AB76" i="1"/>
  <c r="T77" i="1"/>
  <c r="U77" i="1"/>
  <c r="V77" i="1"/>
  <c r="W77" i="1"/>
  <c r="X77" i="1"/>
  <c r="AA77" i="1"/>
  <c r="AB77" i="1"/>
  <c r="T78" i="1"/>
  <c r="U78" i="1"/>
  <c r="V78" i="1"/>
  <c r="W78" i="1"/>
  <c r="X78" i="1"/>
  <c r="AA78" i="1"/>
  <c r="AB78" i="1"/>
  <c r="T79" i="1"/>
  <c r="U79" i="1"/>
  <c r="V79" i="1"/>
  <c r="W79" i="1"/>
  <c r="X79" i="1"/>
  <c r="AA79" i="1"/>
  <c r="AB79" i="1"/>
  <c r="T80" i="1"/>
  <c r="U80" i="1"/>
  <c r="V80" i="1"/>
  <c r="W80" i="1"/>
  <c r="X80" i="1"/>
  <c r="AA80" i="1"/>
  <c r="AB80" i="1"/>
  <c r="T81" i="1"/>
  <c r="U81" i="1"/>
  <c r="V81" i="1"/>
  <c r="W81" i="1"/>
  <c r="X81" i="1"/>
  <c r="AA81" i="1"/>
  <c r="AB81" i="1"/>
  <c r="T82" i="1"/>
  <c r="U82" i="1"/>
  <c r="V82" i="1"/>
  <c r="W82" i="1"/>
  <c r="X82" i="1"/>
  <c r="AA82" i="1"/>
  <c r="AB82" i="1"/>
  <c r="T83" i="1"/>
  <c r="U83" i="1"/>
  <c r="V83" i="1"/>
  <c r="W83" i="1"/>
  <c r="X83" i="1"/>
  <c r="AA83" i="1"/>
  <c r="AB83" i="1"/>
  <c r="T84" i="1"/>
  <c r="U84" i="1"/>
  <c r="V84" i="1"/>
  <c r="W84" i="1"/>
  <c r="X84" i="1"/>
  <c r="AA84" i="1"/>
  <c r="AB84" i="1"/>
  <c r="T85" i="1"/>
  <c r="U85" i="1"/>
  <c r="V85" i="1"/>
  <c r="W85" i="1"/>
  <c r="X85" i="1"/>
  <c r="AA85" i="1"/>
  <c r="AB85" i="1"/>
  <c r="T86" i="1"/>
  <c r="U86" i="1"/>
  <c r="V86" i="1"/>
  <c r="W86" i="1"/>
  <c r="X86" i="1"/>
  <c r="AA86" i="1"/>
  <c r="AB86" i="1"/>
  <c r="T87" i="1"/>
  <c r="U87" i="1"/>
  <c r="V87" i="1"/>
  <c r="W87" i="1"/>
  <c r="X87" i="1"/>
  <c r="AA87" i="1"/>
  <c r="AB87" i="1"/>
  <c r="T88" i="1"/>
  <c r="U88" i="1"/>
  <c r="V88" i="1"/>
  <c r="W88" i="1"/>
  <c r="X88" i="1"/>
  <c r="AA88" i="1"/>
  <c r="AB88" i="1"/>
  <c r="T89" i="1"/>
  <c r="U89" i="1"/>
  <c r="V89" i="1"/>
  <c r="W89" i="1"/>
  <c r="X89" i="1"/>
  <c r="AA89" i="1"/>
  <c r="AB89" i="1"/>
  <c r="T90" i="1"/>
  <c r="U90" i="1"/>
  <c r="V90" i="1"/>
  <c r="W90" i="1"/>
  <c r="X90" i="1"/>
  <c r="AA90" i="1"/>
  <c r="AB90" i="1"/>
  <c r="T91" i="1"/>
  <c r="U91" i="1"/>
  <c r="V91" i="1"/>
  <c r="W91" i="1"/>
  <c r="X91" i="1"/>
  <c r="AA91" i="1"/>
  <c r="AB91" i="1"/>
  <c r="T92" i="1"/>
  <c r="U92" i="1"/>
  <c r="V92" i="1"/>
  <c r="W92" i="1"/>
  <c r="X92" i="1"/>
  <c r="AA92" i="1"/>
  <c r="AB92" i="1"/>
  <c r="T93" i="1"/>
  <c r="U93" i="1"/>
  <c r="V93" i="1"/>
  <c r="W93" i="1"/>
  <c r="X93" i="1"/>
  <c r="AA93" i="1"/>
  <c r="AB93" i="1"/>
  <c r="T94" i="1"/>
  <c r="U94" i="1"/>
  <c r="V94" i="1"/>
  <c r="W94" i="1"/>
  <c r="X94" i="1"/>
  <c r="AA94" i="1"/>
  <c r="AB94" i="1"/>
  <c r="T95" i="1"/>
  <c r="U95" i="1"/>
  <c r="V95" i="1"/>
  <c r="W95" i="1"/>
  <c r="X95" i="1"/>
  <c r="AA95" i="1"/>
  <c r="AB95" i="1"/>
  <c r="T96" i="1"/>
  <c r="U96" i="1"/>
  <c r="V96" i="1"/>
  <c r="W96" i="1"/>
  <c r="X96" i="1"/>
  <c r="AA96" i="1"/>
  <c r="AB96" i="1"/>
  <c r="T97" i="1"/>
  <c r="U97" i="1"/>
  <c r="V97" i="1"/>
  <c r="W97" i="1"/>
  <c r="X6" i="1"/>
  <c r="W6" i="1"/>
  <c r="V6" i="1"/>
  <c r="K7" i="1"/>
  <c r="L7" i="1"/>
  <c r="M7" i="1"/>
  <c r="N7" i="1"/>
  <c r="O7" i="1"/>
  <c r="S7" i="1"/>
  <c r="K8" i="1"/>
  <c r="L8" i="1"/>
  <c r="M8" i="1"/>
  <c r="N8" i="1"/>
  <c r="O8" i="1"/>
  <c r="S8" i="1"/>
  <c r="K9" i="1"/>
  <c r="L9" i="1"/>
  <c r="M9" i="1"/>
  <c r="N9" i="1"/>
  <c r="O9" i="1"/>
  <c r="S9" i="1"/>
  <c r="K10" i="1"/>
  <c r="L10" i="1"/>
  <c r="M10" i="1"/>
  <c r="N10" i="1"/>
  <c r="O10" i="1"/>
  <c r="S10" i="1"/>
  <c r="K11" i="1"/>
  <c r="L11" i="1"/>
  <c r="M11" i="1"/>
  <c r="N11" i="1"/>
  <c r="O11" i="1"/>
  <c r="S11" i="1"/>
  <c r="K12" i="1"/>
  <c r="L12" i="1"/>
  <c r="M12" i="1"/>
  <c r="N12" i="1"/>
  <c r="O12" i="1"/>
  <c r="S12" i="1"/>
  <c r="K13" i="1"/>
  <c r="L13" i="1"/>
  <c r="M13" i="1"/>
  <c r="N13" i="1"/>
  <c r="O13" i="1"/>
  <c r="S13" i="1"/>
  <c r="K14" i="1"/>
  <c r="L14" i="1"/>
  <c r="M14" i="1"/>
  <c r="N14" i="1"/>
  <c r="O14" i="1"/>
  <c r="S14" i="1"/>
  <c r="K15" i="1"/>
  <c r="L15" i="1"/>
  <c r="M15" i="1"/>
  <c r="N15" i="1"/>
  <c r="O15" i="1"/>
  <c r="S15" i="1"/>
  <c r="K16" i="1"/>
  <c r="L16" i="1"/>
  <c r="M16" i="1"/>
  <c r="N16" i="1"/>
  <c r="O16" i="1"/>
  <c r="S16" i="1"/>
  <c r="K17" i="1"/>
  <c r="L17" i="1"/>
  <c r="M17" i="1"/>
  <c r="N17" i="1"/>
  <c r="O17" i="1"/>
  <c r="R17" i="1"/>
  <c r="S17" i="1"/>
  <c r="K18" i="1"/>
  <c r="L18" i="1"/>
  <c r="M18" i="1"/>
  <c r="N18" i="1"/>
  <c r="O18" i="1"/>
  <c r="R18" i="1"/>
  <c r="S18" i="1"/>
  <c r="K19" i="1"/>
  <c r="L19" i="1"/>
  <c r="M19" i="1"/>
  <c r="N19" i="1"/>
  <c r="O19" i="1"/>
  <c r="R19" i="1"/>
  <c r="S19" i="1"/>
  <c r="K20" i="1"/>
  <c r="L20" i="1"/>
  <c r="M20" i="1"/>
  <c r="N20" i="1"/>
  <c r="O20" i="1"/>
  <c r="R20" i="1"/>
  <c r="S20" i="1"/>
  <c r="K21" i="1"/>
  <c r="L21" i="1"/>
  <c r="M21" i="1"/>
  <c r="N21" i="1"/>
  <c r="O21" i="1"/>
  <c r="R21" i="1"/>
  <c r="S21" i="1"/>
  <c r="K22" i="1"/>
  <c r="L22" i="1"/>
  <c r="M22" i="1"/>
  <c r="N22" i="1"/>
  <c r="O22" i="1"/>
  <c r="R22" i="1"/>
  <c r="S22" i="1"/>
  <c r="K23" i="1"/>
  <c r="L23" i="1"/>
  <c r="M23" i="1"/>
  <c r="N23" i="1"/>
  <c r="O23" i="1"/>
  <c r="S23" i="1"/>
  <c r="O24" i="1"/>
  <c r="O25" i="1"/>
  <c r="K26" i="1"/>
  <c r="L26" i="1"/>
  <c r="M26" i="1"/>
  <c r="N26" i="1"/>
  <c r="O26" i="1"/>
  <c r="R26" i="1"/>
  <c r="S26" i="1"/>
  <c r="O27" i="1"/>
  <c r="O28" i="1"/>
  <c r="L29" i="1"/>
  <c r="M29" i="1"/>
  <c r="O29" i="1"/>
  <c r="S29" i="1"/>
  <c r="K30" i="1"/>
  <c r="L30" i="1"/>
  <c r="M30" i="1"/>
  <c r="N30" i="1"/>
  <c r="O30" i="1"/>
  <c r="R30" i="1"/>
  <c r="S30" i="1"/>
  <c r="K31" i="1"/>
  <c r="L31" i="1"/>
  <c r="M31" i="1"/>
  <c r="N31" i="1"/>
  <c r="O31" i="1"/>
  <c r="R31" i="1"/>
  <c r="S31" i="1"/>
  <c r="K32" i="1"/>
  <c r="L32" i="1"/>
  <c r="M32" i="1"/>
  <c r="N32" i="1"/>
  <c r="O32" i="1"/>
  <c r="R32" i="1"/>
  <c r="S32" i="1"/>
  <c r="K33" i="1"/>
  <c r="L33" i="1"/>
  <c r="M33" i="1"/>
  <c r="N33" i="1"/>
  <c r="O33" i="1"/>
  <c r="R33" i="1"/>
  <c r="S33" i="1"/>
  <c r="K34" i="1"/>
  <c r="L34" i="1"/>
  <c r="M34" i="1"/>
  <c r="N34" i="1"/>
  <c r="O34" i="1"/>
  <c r="R34" i="1"/>
  <c r="S34" i="1"/>
  <c r="K35" i="1"/>
  <c r="L35" i="1"/>
  <c r="M35" i="1"/>
  <c r="N35" i="1"/>
  <c r="O35" i="1"/>
  <c r="R35" i="1"/>
  <c r="S35" i="1"/>
  <c r="K36" i="1"/>
  <c r="L36" i="1"/>
  <c r="M36" i="1"/>
  <c r="N36" i="1"/>
  <c r="O36" i="1"/>
  <c r="R36" i="1"/>
  <c r="S36" i="1"/>
  <c r="K37" i="1"/>
  <c r="L37" i="1"/>
  <c r="M37" i="1"/>
  <c r="N37" i="1"/>
  <c r="O37" i="1"/>
  <c r="R37" i="1"/>
  <c r="S37" i="1"/>
  <c r="K38" i="1"/>
  <c r="L38" i="1"/>
  <c r="M38" i="1"/>
  <c r="N38" i="1"/>
  <c r="O38" i="1"/>
  <c r="R38" i="1"/>
  <c r="S38" i="1"/>
  <c r="K39" i="1"/>
  <c r="L39" i="1"/>
  <c r="M39" i="1"/>
  <c r="N39" i="1"/>
  <c r="O39" i="1"/>
  <c r="R39" i="1"/>
  <c r="S39" i="1"/>
  <c r="K40" i="1"/>
  <c r="L40" i="1"/>
  <c r="M40" i="1"/>
  <c r="N40" i="1"/>
  <c r="O40" i="1"/>
  <c r="R40" i="1"/>
  <c r="S40" i="1"/>
  <c r="K41" i="1"/>
  <c r="L41" i="1"/>
  <c r="O41" i="1"/>
  <c r="R41" i="1"/>
  <c r="S41" i="1"/>
  <c r="K42" i="1"/>
  <c r="L42" i="1"/>
  <c r="M42" i="1"/>
  <c r="N42" i="1"/>
  <c r="O42" i="1"/>
  <c r="R42" i="1"/>
  <c r="S42" i="1"/>
  <c r="K43" i="1"/>
  <c r="L43" i="1"/>
  <c r="M43" i="1"/>
  <c r="N43" i="1"/>
  <c r="O43" i="1"/>
  <c r="R43" i="1"/>
  <c r="S43" i="1"/>
  <c r="K44" i="1"/>
  <c r="L44" i="1"/>
  <c r="M44" i="1"/>
  <c r="N44" i="1"/>
  <c r="O44" i="1"/>
  <c r="R44" i="1"/>
  <c r="S44" i="1"/>
  <c r="K45" i="1"/>
  <c r="L45" i="1"/>
  <c r="M45" i="1"/>
  <c r="N45" i="1"/>
  <c r="O45" i="1"/>
  <c r="R45" i="1"/>
  <c r="S45" i="1"/>
  <c r="K46" i="1"/>
  <c r="L46" i="1"/>
  <c r="M46" i="1"/>
  <c r="N46" i="1"/>
  <c r="O46" i="1"/>
  <c r="R46" i="1"/>
  <c r="S46" i="1"/>
  <c r="K47" i="1"/>
  <c r="L47" i="1"/>
  <c r="M47" i="1"/>
  <c r="N47" i="1"/>
  <c r="O47" i="1"/>
  <c r="R47" i="1"/>
  <c r="S47" i="1"/>
  <c r="K48" i="1"/>
  <c r="L48" i="1"/>
  <c r="M48" i="1"/>
  <c r="N48" i="1"/>
  <c r="O48" i="1"/>
  <c r="R48" i="1"/>
  <c r="S48" i="1"/>
  <c r="K49" i="1"/>
  <c r="L49" i="1"/>
  <c r="M49" i="1"/>
  <c r="N49" i="1"/>
  <c r="O49" i="1"/>
  <c r="R49" i="1"/>
  <c r="S49" i="1"/>
  <c r="K50" i="1"/>
  <c r="L50" i="1"/>
  <c r="M50" i="1"/>
  <c r="N50" i="1"/>
  <c r="O50" i="1"/>
  <c r="R50" i="1"/>
  <c r="S50" i="1"/>
  <c r="K51" i="1"/>
  <c r="L51" i="1"/>
  <c r="M51" i="1"/>
  <c r="N51" i="1"/>
  <c r="O51" i="1"/>
  <c r="R51" i="1"/>
  <c r="S51" i="1"/>
  <c r="K52" i="1"/>
  <c r="L52" i="1"/>
  <c r="M52" i="1"/>
  <c r="N52" i="1"/>
  <c r="O52" i="1"/>
  <c r="R52" i="1"/>
  <c r="S52" i="1"/>
  <c r="K53" i="1"/>
  <c r="L53" i="1"/>
  <c r="M53" i="1"/>
  <c r="N53" i="1"/>
  <c r="O53" i="1"/>
  <c r="R53" i="1"/>
  <c r="S53" i="1"/>
  <c r="K54" i="1"/>
  <c r="L54" i="1"/>
  <c r="M54" i="1"/>
  <c r="N54" i="1"/>
  <c r="O54" i="1"/>
  <c r="R54" i="1"/>
  <c r="S54" i="1"/>
  <c r="K55" i="1"/>
  <c r="L55" i="1"/>
  <c r="M55" i="1"/>
  <c r="N55" i="1"/>
  <c r="O55" i="1"/>
  <c r="R55" i="1"/>
  <c r="S55" i="1"/>
  <c r="K56" i="1"/>
  <c r="L56" i="1"/>
  <c r="M56" i="1"/>
  <c r="N56" i="1"/>
  <c r="O56" i="1"/>
  <c r="R56" i="1"/>
  <c r="S56" i="1"/>
  <c r="K57" i="1"/>
  <c r="L57" i="1"/>
  <c r="M57" i="1"/>
  <c r="N57" i="1"/>
  <c r="O57" i="1"/>
  <c r="R57" i="1"/>
  <c r="S57" i="1"/>
  <c r="K58" i="1"/>
  <c r="L58" i="1"/>
  <c r="M58" i="1"/>
  <c r="N58" i="1"/>
  <c r="O58" i="1"/>
  <c r="R58" i="1"/>
  <c r="S58" i="1"/>
  <c r="K59" i="1"/>
  <c r="L59" i="1"/>
  <c r="M59" i="1"/>
  <c r="N59" i="1"/>
  <c r="O59" i="1"/>
  <c r="R59" i="1"/>
  <c r="S59" i="1"/>
  <c r="O60" i="1"/>
  <c r="O61" i="1"/>
  <c r="K62" i="1"/>
  <c r="L62" i="1"/>
  <c r="M62" i="1"/>
  <c r="N62" i="1"/>
  <c r="O62" i="1"/>
  <c r="R62" i="1"/>
  <c r="S62" i="1"/>
  <c r="O63" i="1"/>
  <c r="O64" i="1"/>
  <c r="K65" i="1"/>
  <c r="L65" i="1"/>
  <c r="M65" i="1"/>
  <c r="N65" i="1"/>
  <c r="O65" i="1"/>
  <c r="R65" i="1"/>
  <c r="S65" i="1"/>
  <c r="K66" i="1"/>
  <c r="L66" i="1"/>
  <c r="M66" i="1"/>
  <c r="N66" i="1"/>
  <c r="O66" i="1"/>
  <c r="R66" i="1"/>
  <c r="S66" i="1"/>
  <c r="K67" i="1"/>
  <c r="L67" i="1"/>
  <c r="M67" i="1"/>
  <c r="N67" i="1"/>
  <c r="O67" i="1"/>
  <c r="R67" i="1"/>
  <c r="S67" i="1"/>
  <c r="K68" i="1"/>
  <c r="L68" i="1"/>
  <c r="M68" i="1"/>
  <c r="N68" i="1"/>
  <c r="O68" i="1"/>
  <c r="R68" i="1"/>
  <c r="S68" i="1"/>
  <c r="K69" i="1"/>
  <c r="L69" i="1"/>
  <c r="M69" i="1"/>
  <c r="N69" i="1"/>
  <c r="O69" i="1"/>
  <c r="R69" i="1"/>
  <c r="S69" i="1"/>
  <c r="K70" i="1"/>
  <c r="L70" i="1"/>
  <c r="M70" i="1"/>
  <c r="N70" i="1"/>
  <c r="O70" i="1"/>
  <c r="R70" i="1"/>
  <c r="S70" i="1"/>
  <c r="K71" i="1"/>
  <c r="L71" i="1"/>
  <c r="M71" i="1"/>
  <c r="N71" i="1"/>
  <c r="O71" i="1"/>
  <c r="R71" i="1"/>
  <c r="S71" i="1"/>
  <c r="K72" i="1"/>
  <c r="L72" i="1"/>
  <c r="M72" i="1"/>
  <c r="N72" i="1"/>
  <c r="O72" i="1"/>
  <c r="R72" i="1"/>
  <c r="S72" i="1"/>
  <c r="K73" i="1"/>
  <c r="L73" i="1"/>
  <c r="M73" i="1"/>
  <c r="N73" i="1"/>
  <c r="O73" i="1"/>
  <c r="R73" i="1"/>
  <c r="S73" i="1"/>
  <c r="K74" i="1"/>
  <c r="L74" i="1"/>
  <c r="M74" i="1"/>
  <c r="N74" i="1"/>
  <c r="O74" i="1"/>
  <c r="R74" i="1"/>
  <c r="S74" i="1"/>
  <c r="K75" i="1"/>
  <c r="L75" i="1"/>
  <c r="M75" i="1"/>
  <c r="N75" i="1"/>
  <c r="O75" i="1"/>
  <c r="R75" i="1"/>
  <c r="S75" i="1"/>
  <c r="K76" i="1"/>
  <c r="L76" i="1"/>
  <c r="M76" i="1"/>
  <c r="N76" i="1"/>
  <c r="O76" i="1"/>
  <c r="R76" i="1"/>
  <c r="S76" i="1"/>
  <c r="K77" i="1"/>
  <c r="L77" i="1"/>
  <c r="M77" i="1"/>
  <c r="N77" i="1"/>
  <c r="O77" i="1"/>
  <c r="R77" i="1"/>
  <c r="S77" i="1"/>
  <c r="K78" i="1"/>
  <c r="L78" i="1"/>
  <c r="M78" i="1"/>
  <c r="N78" i="1"/>
  <c r="O78" i="1"/>
  <c r="R78" i="1"/>
  <c r="S78" i="1"/>
  <c r="K79" i="1"/>
  <c r="L79" i="1"/>
  <c r="M79" i="1"/>
  <c r="N79" i="1"/>
  <c r="O79" i="1"/>
  <c r="R79" i="1"/>
  <c r="S79" i="1"/>
  <c r="K80" i="1"/>
  <c r="L80" i="1"/>
  <c r="M80" i="1"/>
  <c r="N80" i="1"/>
  <c r="O80" i="1"/>
  <c r="R80" i="1"/>
  <c r="S80" i="1"/>
  <c r="K81" i="1"/>
  <c r="L81" i="1"/>
  <c r="M81" i="1"/>
  <c r="N81" i="1"/>
  <c r="O81" i="1"/>
  <c r="R81" i="1"/>
  <c r="S81" i="1"/>
  <c r="K82" i="1"/>
  <c r="L82" i="1"/>
  <c r="M82" i="1"/>
  <c r="N82" i="1"/>
  <c r="O82" i="1"/>
  <c r="R82" i="1"/>
  <c r="S82" i="1"/>
  <c r="K83" i="1"/>
  <c r="L83" i="1"/>
  <c r="M83" i="1"/>
  <c r="N83" i="1"/>
  <c r="O83" i="1"/>
  <c r="R83" i="1"/>
  <c r="S83" i="1"/>
  <c r="K84" i="1"/>
  <c r="L84" i="1"/>
  <c r="M84" i="1"/>
  <c r="N84" i="1"/>
  <c r="O84" i="1"/>
  <c r="R84" i="1"/>
  <c r="S84" i="1"/>
  <c r="K85" i="1"/>
  <c r="L85" i="1"/>
  <c r="M85" i="1"/>
  <c r="N85" i="1"/>
  <c r="O85" i="1"/>
  <c r="R85" i="1"/>
  <c r="S85" i="1"/>
  <c r="K86" i="1"/>
  <c r="L86" i="1"/>
  <c r="M86" i="1"/>
  <c r="N86" i="1"/>
  <c r="O86" i="1"/>
  <c r="R86" i="1"/>
  <c r="S86" i="1"/>
  <c r="K87" i="1"/>
  <c r="L87" i="1"/>
  <c r="M87" i="1"/>
  <c r="N87" i="1"/>
  <c r="O87" i="1"/>
  <c r="R87" i="1"/>
  <c r="S87" i="1"/>
  <c r="K88" i="1"/>
  <c r="L88" i="1"/>
  <c r="M88" i="1"/>
  <c r="N88" i="1"/>
  <c r="O88" i="1"/>
  <c r="R88" i="1"/>
  <c r="S88" i="1"/>
  <c r="K89" i="1"/>
  <c r="L89" i="1"/>
  <c r="M89" i="1"/>
  <c r="N89" i="1"/>
  <c r="O89" i="1"/>
  <c r="R89" i="1"/>
  <c r="S89" i="1"/>
  <c r="K90" i="1"/>
  <c r="L90" i="1"/>
  <c r="M90" i="1"/>
  <c r="N90" i="1"/>
  <c r="O90" i="1"/>
  <c r="R90" i="1"/>
  <c r="S90" i="1"/>
  <c r="K91" i="1"/>
  <c r="L91" i="1"/>
  <c r="M91" i="1"/>
  <c r="N91" i="1"/>
  <c r="O91" i="1"/>
  <c r="R91" i="1"/>
  <c r="S91" i="1"/>
  <c r="K92" i="1"/>
  <c r="L92" i="1"/>
  <c r="M92" i="1"/>
  <c r="N92" i="1"/>
  <c r="O92" i="1"/>
  <c r="R92" i="1"/>
  <c r="S92" i="1"/>
  <c r="K93" i="1"/>
  <c r="L93" i="1"/>
  <c r="M93" i="1"/>
  <c r="N93" i="1"/>
  <c r="O93" i="1"/>
  <c r="R93" i="1"/>
  <c r="S93" i="1"/>
  <c r="K94" i="1"/>
  <c r="L94" i="1"/>
  <c r="M94" i="1"/>
  <c r="N94" i="1"/>
  <c r="O94" i="1"/>
  <c r="R94" i="1"/>
  <c r="S94" i="1"/>
  <c r="K95" i="1"/>
  <c r="L95" i="1"/>
  <c r="M95" i="1"/>
  <c r="N95" i="1"/>
  <c r="O95" i="1"/>
  <c r="R95" i="1"/>
  <c r="S95" i="1"/>
  <c r="K96" i="1"/>
  <c r="L96" i="1"/>
  <c r="M96" i="1"/>
  <c r="N96" i="1"/>
  <c r="O96" i="1"/>
  <c r="R96" i="1"/>
  <c r="S96" i="1"/>
  <c r="N6" i="1"/>
  <c r="O6" i="1"/>
  <c r="M6" i="1"/>
  <c r="L6" i="1"/>
  <c r="P60" i="3"/>
  <c r="Q60" i="3"/>
  <c r="R60" i="3"/>
  <c r="S60" i="3"/>
  <c r="T60" i="3"/>
  <c r="O60" i="3"/>
  <c r="Q57" i="3"/>
  <c r="R57" i="3"/>
  <c r="S57" i="3"/>
  <c r="T57" i="3"/>
  <c r="O57" i="3"/>
  <c r="P57" i="3"/>
  <c r="T58" i="3"/>
  <c r="S58" i="3"/>
  <c r="R58" i="3"/>
  <c r="Q58" i="3"/>
  <c r="P58" i="3"/>
  <c r="O58" i="3"/>
  <c r="P56" i="3"/>
  <c r="Q56" i="3"/>
  <c r="R56" i="3"/>
  <c r="S56" i="3"/>
  <c r="T56" i="3"/>
  <c r="O56" i="3"/>
  <c r="T55" i="3"/>
  <c r="S55" i="3"/>
  <c r="R55" i="3"/>
  <c r="Q55" i="3"/>
  <c r="P55" i="3"/>
  <c r="O55" i="3"/>
  <c r="P54" i="3"/>
  <c r="Q54" i="3"/>
  <c r="R54" i="3"/>
  <c r="S54" i="3"/>
  <c r="T54" i="3"/>
  <c r="O54" i="3"/>
  <c r="P53" i="3"/>
  <c r="Q53" i="3"/>
  <c r="R53" i="3"/>
  <c r="S53" i="3"/>
  <c r="T53" i="3"/>
  <c r="O53" i="3"/>
  <c r="T52" i="3"/>
  <c r="S52" i="3"/>
  <c r="R52" i="3"/>
  <c r="Q52" i="3"/>
  <c r="P52" i="3"/>
  <c r="P51" i="3"/>
  <c r="Q51" i="3"/>
  <c r="R51" i="3"/>
  <c r="S51" i="3"/>
  <c r="T51" i="3"/>
  <c r="O51" i="3"/>
  <c r="T50" i="3"/>
  <c r="S50" i="3"/>
  <c r="R50" i="3"/>
  <c r="Q50" i="3"/>
  <c r="P50" i="3"/>
  <c r="O50" i="3"/>
  <c r="T49" i="3"/>
  <c r="S49" i="3"/>
  <c r="R49" i="3"/>
  <c r="Q49" i="3"/>
  <c r="P49" i="3"/>
  <c r="O49" i="3"/>
  <c r="T48" i="3"/>
  <c r="S48" i="3"/>
  <c r="R48" i="3"/>
  <c r="Q48" i="3"/>
  <c r="P48" i="3"/>
  <c r="O48" i="3"/>
  <c r="T47" i="3"/>
  <c r="S47" i="3"/>
  <c r="R47" i="3"/>
  <c r="Q47" i="3"/>
  <c r="P47" i="3"/>
  <c r="O47" i="3"/>
  <c r="T46" i="3"/>
  <c r="S46" i="3"/>
  <c r="R46" i="3"/>
  <c r="Q46" i="3"/>
  <c r="P46" i="3"/>
  <c r="O46" i="3"/>
  <c r="T45" i="3"/>
  <c r="S45" i="3"/>
  <c r="R45" i="3"/>
  <c r="Q45" i="3"/>
  <c r="P45" i="3"/>
  <c r="O45" i="3"/>
  <c r="T44" i="3"/>
  <c r="S44" i="3"/>
  <c r="R44" i="3"/>
  <c r="Q44" i="3"/>
  <c r="P44" i="3"/>
  <c r="O44" i="3"/>
  <c r="T43" i="3"/>
  <c r="S43" i="3"/>
  <c r="R43" i="3"/>
  <c r="Q43" i="3"/>
  <c r="P43" i="3"/>
  <c r="O43" i="3"/>
  <c r="T42" i="3"/>
  <c r="S42" i="3"/>
  <c r="R42" i="3"/>
  <c r="Q42" i="3"/>
  <c r="P42" i="3"/>
  <c r="O42" i="3"/>
  <c r="T41" i="3"/>
  <c r="S41" i="3"/>
  <c r="R41" i="3"/>
  <c r="Q41" i="3"/>
  <c r="P41" i="3"/>
  <c r="O41" i="3"/>
  <c r="P40" i="3"/>
  <c r="Q40" i="3"/>
  <c r="R40" i="3"/>
  <c r="S40" i="3"/>
  <c r="T40" i="3"/>
  <c r="O40" i="3"/>
  <c r="T19" i="3"/>
  <c r="S19" i="3"/>
  <c r="R19" i="3"/>
  <c r="Q19" i="3"/>
  <c r="P19" i="3"/>
  <c r="O19" i="3"/>
  <c r="T18" i="3"/>
  <c r="S18" i="3"/>
  <c r="R18" i="3"/>
  <c r="Q18" i="3"/>
  <c r="P18" i="3"/>
  <c r="O18" i="3"/>
  <c r="T17" i="3"/>
  <c r="S17" i="3"/>
  <c r="R17" i="3"/>
  <c r="Q17" i="3"/>
  <c r="P17" i="3"/>
  <c r="O17" i="3"/>
  <c r="T16" i="3"/>
  <c r="S16" i="3"/>
  <c r="R16" i="3"/>
  <c r="Q16" i="3"/>
  <c r="P16" i="3"/>
  <c r="O16" i="3"/>
  <c r="P15" i="3"/>
  <c r="Q15" i="3"/>
  <c r="R15" i="3"/>
  <c r="S15" i="3"/>
  <c r="T15" i="3"/>
  <c r="O15" i="3"/>
  <c r="Q10" i="3"/>
  <c r="R10" i="3"/>
  <c r="S10" i="3"/>
  <c r="T10" i="3"/>
  <c r="Q11" i="3"/>
  <c r="R11" i="3"/>
  <c r="S11" i="3"/>
  <c r="T11" i="3"/>
  <c r="Q9" i="3"/>
  <c r="R9" i="3"/>
  <c r="S9" i="3"/>
  <c r="T9" i="3"/>
  <c r="Q13" i="3"/>
  <c r="R13" i="3"/>
  <c r="S13" i="3"/>
  <c r="T13" i="3"/>
  <c r="Q14" i="3"/>
  <c r="R14" i="3"/>
  <c r="S14" i="3"/>
  <c r="T14" i="3"/>
  <c r="Q12" i="3"/>
  <c r="R12" i="3"/>
  <c r="S12" i="3"/>
  <c r="T12" i="3"/>
  <c r="Q7" i="3"/>
  <c r="R7" i="3"/>
  <c r="S7" i="3"/>
  <c r="T7" i="3"/>
  <c r="Q6" i="3"/>
  <c r="R6" i="3"/>
  <c r="S6" i="3"/>
  <c r="T6" i="3"/>
  <c r="A1" i="3"/>
</calcChain>
</file>

<file path=xl/sharedStrings.xml><?xml version="1.0" encoding="utf-8"?>
<sst xmlns="http://schemas.openxmlformats.org/spreadsheetml/2006/main" count="1115" uniqueCount="259">
  <si>
    <t>Pesquisa Nacional por Amostra de Domicílios Contínua - PNAD Contínua</t>
  </si>
  <si>
    <t>Nº da Tabela</t>
  </si>
  <si>
    <t>Estimativa</t>
  </si>
  <si>
    <t>Populações  (em mil pessoas) e Taxas (%)</t>
  </si>
  <si>
    <t>Variação percentual (%)</t>
  </si>
  <si>
    <t>2013/2012</t>
  </si>
  <si>
    <t>2014/2013</t>
  </si>
  <si>
    <t>2015/2014</t>
  </si>
  <si>
    <t>2016/2015</t>
  </si>
  <si>
    <t>2017/2016</t>
  </si>
  <si>
    <t>2018/2017</t>
  </si>
  <si>
    <t>2013-2012</t>
  </si>
  <si>
    <t>2014-2013</t>
  </si>
  <si>
    <t>2015-2014</t>
  </si>
  <si>
    <t>2016-2015</t>
  </si>
  <si>
    <t>2017-2016</t>
  </si>
  <si>
    <t>2018-2017</t>
  </si>
  <si>
    <t>População total -</t>
  </si>
  <si>
    <t>Pessoas de 14 anos ou mais de idade -</t>
  </si>
  <si>
    <t>Pessoas de 14 anos ou mais de idade, na força de trabalho, na semana de referência -</t>
  </si>
  <si>
    <t>Pessoas de 14 anos ou mais de idade, ocupadas na semana de referência -</t>
  </si>
  <si>
    <t>Pessoas de 14 anos ou mais de idade, desocupadas na semana de referência -</t>
  </si>
  <si>
    <t>Pessoas de 14 anos ou mais de idade, fora da força de trabalho, na semana de referência -</t>
  </si>
  <si>
    <t>Pessoas de 14 anos ou mais de idade, ocupadas na semana de referência como Empregado -</t>
  </si>
  <si>
    <t>Pessoas de 14 anos ou mais de idade, ocupadas na semana de referência como Empregado no setor privado (exclusive trabalhador doméstico) -</t>
  </si>
  <si>
    <t>Pessoas de 14 anos ou mais de idade, ocupadas na semana de referência como Empregado no setor privado com carteira de trabalho assinada (exclusive trabalhador doméstico) -</t>
  </si>
  <si>
    <t>Pessoas de 14 anos ou mais de idade, ocupadas na semana de referência como Empregado no setor privado sem carteira de trabalho assinada (exclusive trabalhador doméstico) -</t>
  </si>
  <si>
    <t>Pessoas de 14 anos ou mais de idade, ocupadas na semana de referência como Trabalhador doméstico -</t>
  </si>
  <si>
    <t>Pessoas de 14 anos ou mais de idade, ocupadas na semana de referência como Trabalhador doméstico com carteira de trabalho assinada -</t>
  </si>
  <si>
    <t>Pessoas de 14 anos ou mais de idade, ocupadas na semana de referência como Trabalhador doméstico sem carteira de trabalho assinada -</t>
  </si>
  <si>
    <t>Pessoas de 14 anos ou mais de idade, ocupadas na semana de referência como Empregado no setor público (inclusive servidor estatutário e militar) -</t>
  </si>
  <si>
    <t>Pessoas de 14 anos ou mais de idade, ocupadas na semana de referência como Empregado no setor público com carteira de trabalho assinada -</t>
  </si>
  <si>
    <t>Pessoas de 14 anos ou mais de idade, ocupadas na semana de referência como Empregado no setor público como militar e funcionário público estatutário -</t>
  </si>
  <si>
    <t>Pessoas de 14 anos ou mais de idade, ocupadas na semana de referência como Empregado no setor público sem carteira de trabalho assinada -</t>
  </si>
  <si>
    <t>Pessoas de 14 anos ou mais de idade, ocupadas na semana de referência como Empregador -</t>
  </si>
  <si>
    <t>Pessoas de 14 anos ou mais de idade, ocupadas na semana de referência como Empregador com CNPJ -</t>
  </si>
  <si>
    <t>Pessoas de 14 anos ou mais de idade, ocupadas na semana de referência como Empregador sem CNPJ -</t>
  </si>
  <si>
    <t>Pessoas de 14 anos ou mais de idade, ocupadas na semana de referência como Conta própria -</t>
  </si>
  <si>
    <t>Pessoas de 14 anos ou mais de idade, ocupadas na semana de referência como Conta própria com CNPJ -</t>
  </si>
  <si>
    <t>Pessoas de 14 anos ou mais de idade, ocupadas na semana de referência como Conta própria sem CNPJ -</t>
  </si>
  <si>
    <t>Pessoas de 14 anos ou mais de idade, ocupadas na semana de referência como Trabalhador familiar auxiliar -</t>
  </si>
  <si>
    <t>Pessoas de 14 anos ou mais de idade, ocupadas na semana de referência no grupamento de atividade Agricultura, pecuária, produção florestal, pesca e aquicultura -</t>
  </si>
  <si>
    <t>Pessoas de 14 anos ou mais de idade, ocupadas na semana de referência no grupamento de atividade Indústria Geral -</t>
  </si>
  <si>
    <t>Pessoas de 14 anos ou mais de idade, ocupadas na semana de referência no grupamento de atividade Construção -</t>
  </si>
  <si>
    <t>Pessoas de 14 anos ou mais de idade, ocupadas na semana de referência no grupamento de atividade Comércio, reparação de veículos automotores e motocicletas -</t>
  </si>
  <si>
    <t>Pessoas de 14 anos ou mais de idade, ocupadas na semana de referência no grupamento de atividade Transporte, armazenagem e correio -</t>
  </si>
  <si>
    <t>Pessoas de 14 anos ou mais de idade, ocupadas na semana de referência no grupamento de atividade Alojamento e alimentação -</t>
  </si>
  <si>
    <t>Pessoas de 14 anos ou mais de idade, ocupadas na semana de referência no grupamento de atividade Informação, comunicação e atividades financeiras, imobiliárias, profissionais e administrativas -</t>
  </si>
  <si>
    <t>Pessoas de 14 anos ou mais de idade, ocupadas na semana de referência no grupamento de atividade Administração pública, defesa, seguridade, educação, saúde humana e serviços sociais  -</t>
  </si>
  <si>
    <t>Pessoas de 14 anos ou mais de idade, ocupadas na semana de referência no grupamento de atividade Outros serviços -</t>
  </si>
  <si>
    <t>Pessoas de 14 anos ou mais de idade, ocupadas na semana de referência no grupamento de atividade Serviços Domésticos -</t>
  </si>
  <si>
    <t>Taxa de participação na força de trabalho das pessoas de 14 anos ou mais de idade, na semana de referência -</t>
  </si>
  <si>
    <t>Nível da ocupação das pessoas de 14 anos ou mais de idade, na semana de referência -</t>
  </si>
  <si>
    <t>Nível da desocupação das pessoas de 14 anos ou mais de idade, na semana de referência -</t>
  </si>
  <si>
    <t>Taxa de desocupação das pessoas de 14 anos ou mais de idade, na semana de referência -</t>
  </si>
  <si>
    <t>Rendimento médio de todos os trabalhos, habitualmente recebido por mês, pelas pessoas de 14 anos ou mais de idade, ocupadas na semana de referência, com rendimento de trabalho -</t>
  </si>
  <si>
    <t>Rendimento médio de todos os trabalhos, efetivamente recebido no mês de referência, pelas pessoas de 14 anos ou mais de idade, ocupadas na semana de referência, com rendimento de trabalho -</t>
  </si>
  <si>
    <t>Rendimento médio do trabalho principal, habitualmente recebido por mês, pelas pessoas de 14 anos ou mais de idade, ocupadas na semana de referência, com rendimento de trabalho -</t>
  </si>
  <si>
    <t>Rendimento médio do trabalho principal, efetivamente recebido no mês de referência, pelas pessoas de 14 anos ou mais de idade, ocupadas na semana de referência, com rendimento de trabalho -</t>
  </si>
  <si>
    <t>Rendimento médio do trabalho principal, habitualmente recebido por mês, pelas pessoas de 14 anos ou mais de idade, ocupadas na semana de referência, com rendimento de trabalho, como Empregado -</t>
  </si>
  <si>
    <t>Rendimento médio do trabalho principal, habitualmente recebido por mês, pelas pessoas de 14 anos ou mais de idade, ocupadas na semana de referência, com rendimento de trabalho, como Empregado no setor privado (exclusive trabalhador doméstico) -</t>
  </si>
  <si>
    <t>Rendimento médio do trabalho principal, habitualmente recebido por mês, pelas pessoas de 14 anos ou mais de idade, ocupadas na semana de referência, com rendimento de trabalho, como Empregado no setor privado com carteira de trabalho assinada (exclusive trabalhador doméstico) -</t>
  </si>
  <si>
    <t>Rendimento médio do trabalho principal, habitualmente recebido por mês, pelas pessoas de 14 anos ou mais de idade, ocupadas na semana de referência, com rendimento de trabalho, como Empregado no setor privado sem carteira de trabalho assinada (exclusive trabalhador doméstico) -</t>
  </si>
  <si>
    <t>Rendimento médio do trabalho principal, habitualmente recebido por mês, pelas pessoas de 14 anos ou mais de idade, ocupadas na semana de referência, com rendimento de trabalho, como Trabalhador doméstico -</t>
  </si>
  <si>
    <t>Rendimento médio do trabalho principal, habitualmente recebido por mês, pelas pessoas de 14 anos ou mais de idade, ocupadas na semana de referência, com rendimento de trabalho, como Trabalhador doméstico com carteira de trabalho assinada -</t>
  </si>
  <si>
    <t>Rendimento médio do trabalho principal, habitualmente recebido por mês, pelas pessoas de 14 anos ou mais de idade, ocupadas na semana de referência, com rendimento de trabalho, como Trabalhador doméstico sem carteira de trabalho assinada -</t>
  </si>
  <si>
    <t>Rendimento médio do trabalho principal, habitualmente recebido por mês, pelas pessoas de 14 anos ou mais de idade, ocupadas na semana de referência, com rendimento de trabalho, como Empregado no setor público (inclusive servidor estatutário e militar) -</t>
  </si>
  <si>
    <t>Rendimento médio do trabalho principal, habitualmente recebido por mês, pelas pessoas de 14 anos ou mais de idade, ocupadas na semana de referência, com rendimento de trabalho, como Empregado no setor público com carteira de trabalho assinada -</t>
  </si>
  <si>
    <t>Rendimento médio do trabalho principal, habitualmente recebido por mês, pelas pessoas de 14 anos ou mais de idade, ocupadas na semana de referência, com rendimento de trabalho, como Empregado no setor público como militar e funcionário público estatutário -</t>
  </si>
  <si>
    <t>Rendimento médio do trabalho principal, habitualmente recebido por mês, pelas pessoas de 14 anos ou mais de idade, ocupadas na semana de referência, com rendimento de trabalho, como Empregado no setor público sem carteira de trabalho assinada -</t>
  </si>
  <si>
    <t>Rendimento médio do trabalho principal, habitualmente recebido por mês, pelas pessoas de 14 anos ou mais de idade, ocupadas na semana de referência, com rendimento de trabalho, como Empregador -</t>
  </si>
  <si>
    <t>Rendimento médio do trabalho principal, habitualmente recebido por mês, pelas pessoas de 14 anos ou mais de idade, ocupadas na semana de referência, com rendimento de trabalho, como Empregador com CNPJ -</t>
  </si>
  <si>
    <t>Rendimento médio do trabalho principal, habitualmente recebido por mês, pelas pessoas de 14 anos ou mais de idade, ocupadas na semana de referência, com rendimento de trabalho, como Empregador sem CNPJ -</t>
  </si>
  <si>
    <t>Rendimento médio do trabalho principal, habitualmente recebido por mês, pelas pessoas de 14 anos ou mais de idade, ocupadas na semana de referência, com rendimento de trabalho, como Conta própria -</t>
  </si>
  <si>
    <t>Rendimento médio do trabalho principal, habitualmente recebido por mês, pelas pessoas de 14 anos ou mais de idade, ocupadas na semana de referência, com rendimento de trabalho, como Conta própria com CNPJ -</t>
  </si>
  <si>
    <t>Rendimento médio do trabalho principal, habitualmente recebido por mês, pelas pessoas de 14 anos ou mais de idade, ocupadas na semana de referência, com rendimento de trabalho, como Conta própria sem CNPJ -</t>
  </si>
  <si>
    <t>Rendimento médio do trabalho principal, habitualmente recebido por mês, pelas pessoas de 14 anos ou mais de idade, ocupadas na semana de referência, com rendimento de trabalho, no grupamento de atividade Agricultura, pecuária, produção florestal, pesca e aquicultura -</t>
  </si>
  <si>
    <t>Rendimento médio do trabalho principal, habitualmente recebido por mês, pelas pessoas de 14 anos ou mais de idade, ocupadas na semana de referência, com rendimento de trabalho, no grupamento de atividade Indústria Geral -</t>
  </si>
  <si>
    <t>Rendimento médio do trabalho principal, habitualmente recebido por mês, pelas pessoas de 14 anos ou mais de idade, ocupadas na semana de referência, com rendimento de trabalho, no grupamento de atividade Construção -</t>
  </si>
  <si>
    <t>Rendimento médio do trabalho principal, habitualmente recebido por mês, pelas pessoas de 14 anos ou mais de idade, ocupadas na semana de referência, com rendimento de trabalho, no grupamento de atividade Comércio, reparação de veículos automotores e motocicletas -</t>
  </si>
  <si>
    <t>Rendimento médio do trabalho principal, habitualmente recebido por mês, pelas pessoas de 14 anos ou mais de idade, ocupadas na semana de referência, com rendimento de trabalho, no grupamento de atividade Transporte, armazenagem e correio -</t>
  </si>
  <si>
    <t>Rendimento médio do trabalho principal, habitualmente recebido por mês, pelas pessoas de 14 anos ou mais de idade, ocupadas na semana de referência, com rendimento de trabalho, no grupamento de atividade Alojamento e alimentação -</t>
  </si>
  <si>
    <t>Rendimento médio do trabalho principal, habitualmente recebido por mês, pelas pessoas de 14 anos ou mais de idade, ocupadas na semana de referência, com rendimento de trabalho, no grupamento de atividade Informação, comunicação e atividades financeiras, imobiliárias, profissionais e administrativas -</t>
  </si>
  <si>
    <t>Rendimento médio do trabalho principal, habitualmente recebido por mês, pelas pessoas de 14 anos ou mais de idade, ocupadas na semana de referência, com rendimento de trabalho, no grupamento de atividade Administração pública, defesa, seguridade, educação, saúde humana e serviços sociais -</t>
  </si>
  <si>
    <t>Rendimento médio do trabalho principal, habitualmente recebido por mês, pelas pessoas de 14 anos ou mais de idade, ocupadas na semana de referência, com rendimento de trabalho, no grupamento de atividade Outros serviços -</t>
  </si>
  <si>
    <t>Rendimento médio do trabalho principal, habitualmente recebido por mês, pelas pessoas de 14 anos ou mais de idade, ocupadas na semana de referência, com rendimento de trabalho, no grupamento de atividade Serviços Domésticos -</t>
  </si>
  <si>
    <t>Massa de rendimento de todos os trabalhos, habitualmente recebido por mês, pelas pessoas de 14 anos ou mais de idade, ocupadas na semana de referência, com rendimento de trabalho -</t>
  </si>
  <si>
    <t>Massa de rendimento de todos os trabalhos, efetivamente recebido no mês de referência, pelas pessoas de 14 anos ou mais de idade, ocupadas na semana de referência, com rendimento de trabalho -</t>
  </si>
  <si>
    <t>Massa de rendimento do trabalho principal, habitualmente recebido por mês, pelas pessoas de 14 anos ou mais de idade, ocupadas como Empregado na semana de referência, com rendimento de trabalho -</t>
  </si>
  <si>
    <t>Massa de rendimento do trabalho principal, efetivamente recebido no mês de referência, pelas pessoas de 14 anos ou mais de idade, ocupadas como Empregado na semana de referência, com rendimento de trabalho -</t>
  </si>
  <si>
    <t>Pessoas de 14 anos ou mais de idade, ocupadas na semana de referência, por contribuição para instituto de previdência em qualquer trabalho -</t>
  </si>
  <si>
    <t>Percentual de pessoas contribuintes de instituto de previdência na população de 14 anos ou mais de idade ocupada na semana de referência -</t>
  </si>
  <si>
    <t>Pessoas de 14 anos ou mais de idade, subocupadas por insuficiência de horas trabalhadas, na semana de referência -</t>
  </si>
  <si>
    <t>Pessoas de 14 anos ou mais de idade, desocupadas ou subocupadas por insuficiência de horas trabalhadas, na semana de referência -</t>
  </si>
  <si>
    <t>Pessoas de 14 anos ou mais de idade na força de trabalho potencial, na semana de referência -</t>
  </si>
  <si>
    <t>Pessoas de 14 anos ou mais de idade desocupadas ou na força de trabalho potencial, na semana de referência -</t>
  </si>
  <si>
    <t>Pessoas de 14 anos ou mais de idade desocupadas ou subocupadas por insuficiência de horas trabalhadas ou na força de trabalho potencial, na semana de referência -</t>
  </si>
  <si>
    <t>Pessoas de 14 anos ou mais de idade na força de trabalho ampliada, na semana de referência -</t>
  </si>
  <si>
    <t>Pessoas de 14 anos ou mais de idade desalentadas, na semana de referência -</t>
  </si>
  <si>
    <t>Pessoas de 14 anos ou mais de idade na força de trabalho ou desalentadas, na semana de referência -</t>
  </si>
  <si>
    <t>Taxa combinada de desocupação e subocupação por insuficiência de horas trabalhadas das pessoas de 14 anos ou mais de idade, na semana de referência -</t>
  </si>
  <si>
    <t>Taxa combinada de desocupação e força de trabalho potencial das pessoas de 14 anos ou mais de idade, na semana de referência -</t>
  </si>
  <si>
    <t>Taxa composta de subutilização da força de trabalho das pessoas de 14 anos ou mais de idade, na semana de referência -</t>
  </si>
  <si>
    <t>Taxa de subocupação por insuficiência de horas trabalhadas das pessoas de 14 anos ou mais de idade, na semana de referência -</t>
  </si>
  <si>
    <t>Percentual de pessoas na força de trabalho potencial na população de 14 anos ou mais de idade fora da força de trabalho -</t>
  </si>
  <si>
    <t>Percentual de pessoas desalentadas na população de 14 anos ou mais de idade na força de trabalho ampliada na semana de referência -</t>
  </si>
  <si>
    <t>Percentual de pessoas desalentadas na população de 14 anos ou mais de idade na força de trabalho potencial na semana de referência -</t>
  </si>
  <si>
    <t>Percentual de pessoas desalentadas na população de 14 anos ou mais de idade fora da força de trabalho na semana de referência -</t>
  </si>
  <si>
    <t>Percentual de pessoas desalentadas na população de 14 anos ou mais de idade na força de trabalho ou desalentada na semana de referência -</t>
  </si>
  <si>
    <t>Indicadores</t>
  </si>
  <si>
    <t>Médias anuais (Valor Absoluto em mil pessoas e Taxas em %)</t>
  </si>
  <si>
    <t>Variação das médias anual (em %)</t>
  </si>
  <si>
    <t>Variação das médias anuais (em valor absoluto para populações,   em mil pessoas e em ponto percentual para taxas)</t>
  </si>
  <si>
    <t>População</t>
  </si>
  <si>
    <t>Na força de trabalho</t>
  </si>
  <si>
    <t>Total</t>
  </si>
  <si>
    <t>Ocupadas</t>
  </si>
  <si>
    <t>Desocupadas</t>
  </si>
  <si>
    <t>Empregado</t>
  </si>
  <si>
    <t>Setor Privado  (exclusive trabalhador doméstico)</t>
  </si>
  <si>
    <t>Com carteira de trabalho assinada</t>
  </si>
  <si>
    <t>Sem carteira de trabalho assinada</t>
  </si>
  <si>
    <t>Setor Público (inclusive servidor estatutário e militar)</t>
  </si>
  <si>
    <t>Militar e funcionário público estatutário</t>
  </si>
  <si>
    <t>Com CNPJ</t>
  </si>
  <si>
    <t>Sem CNPJ</t>
  </si>
  <si>
    <t>Conta Própria</t>
  </si>
  <si>
    <t xml:space="preserve">Trabalhador familiar auxiliar  </t>
  </si>
  <si>
    <t xml:space="preserve">Agricultura, pecuária, produção florestal, pesca e aquicultura  </t>
  </si>
  <si>
    <t xml:space="preserve">Indústria Geral  </t>
  </si>
  <si>
    <t xml:space="preserve">Construção  </t>
  </si>
  <si>
    <t xml:space="preserve">Comércio, reparação de veículos automotores e motocicletas  </t>
  </si>
  <si>
    <t xml:space="preserve">Transporte, armazenagem e correio  </t>
  </si>
  <si>
    <t xml:space="preserve">Alojamento e alimentação  </t>
  </si>
  <si>
    <t xml:space="preserve">Informação, comunicação e atividades financeiras, imobiliárias, profissionais e administrativas  </t>
  </si>
  <si>
    <t xml:space="preserve">Administração pública, defesa, seguridade, educação, saúde humana e serviços sociais   </t>
  </si>
  <si>
    <t xml:space="preserve">Outros serviços  </t>
  </si>
  <si>
    <t xml:space="preserve">Serviços Domésticos  </t>
  </si>
  <si>
    <t>Taxa de participação na força de trabalho</t>
  </si>
  <si>
    <t>Nível da ocupação</t>
  </si>
  <si>
    <t>Nível da desocupação</t>
  </si>
  <si>
    <t>Taxa de desocupação</t>
  </si>
  <si>
    <t>Rendimento médio real habitualmente recebido pelas pessoas com rendimento de trabalho. (em Reais)</t>
  </si>
  <si>
    <t xml:space="preserve">Em todos os trabalhos todos os trabalhos     </t>
  </si>
  <si>
    <t>Habitualmente recebido por mês</t>
  </si>
  <si>
    <t>Efetivamente recebido por mês</t>
  </si>
  <si>
    <t xml:space="preserve">No trabalho principal  </t>
  </si>
  <si>
    <t xml:space="preserve">Habitualmente recebido por mês, </t>
  </si>
  <si>
    <t xml:space="preserve">Habitualmente recebido por mês </t>
  </si>
  <si>
    <t>Contribuição para instituto de previdência em qualquer trabalho</t>
  </si>
  <si>
    <t>Subocupadas por insuficiência de horas trabalhadas.</t>
  </si>
  <si>
    <t>Força de trabalho ampliada</t>
  </si>
  <si>
    <t>Desalentadas</t>
  </si>
  <si>
    <t>Massa de rendimento real, habitualmente recebido recebido por mês, pelas pessoas ocupadas  com rendimento de trabalho. (em Reais)</t>
  </si>
  <si>
    <t>Todos os trabalhos</t>
  </si>
  <si>
    <t>Trabalho principal</t>
  </si>
  <si>
    <t>Empregados</t>
  </si>
  <si>
    <t>Efetivamente recebido no mês de referência</t>
  </si>
  <si>
    <t xml:space="preserve"> Força de trabalho potencial</t>
  </si>
  <si>
    <t>De 14 anos ou mais de idade, na semana de referência</t>
  </si>
  <si>
    <t>Habitualmente recebido por mês no mês de referência</t>
  </si>
  <si>
    <t>Empregador</t>
  </si>
  <si>
    <t>Força de Trabalho</t>
  </si>
  <si>
    <t>Conta própria</t>
  </si>
  <si>
    <t>Setor Público</t>
  </si>
  <si>
    <t>Setor Privado</t>
  </si>
  <si>
    <t>Empregado Doméstico</t>
  </si>
  <si>
    <t xml:space="preserve">População ocupada                  </t>
  </si>
  <si>
    <t>Não contribuição para instituto de previdência em qualquer trabalho</t>
  </si>
  <si>
    <t>Fora da força de trabalho</t>
  </si>
  <si>
    <t xml:space="preserve"> Fora da Força de trabalho potencial</t>
  </si>
  <si>
    <t>Fora da Força de trabalho ampliada</t>
  </si>
  <si>
    <t>Total de subutilizados</t>
  </si>
  <si>
    <t>Subutilização da força de trabalho</t>
  </si>
  <si>
    <t>Subutilizados x desalentados</t>
  </si>
  <si>
    <t xml:space="preserve">Médias anuais (em mil pessoas) </t>
  </si>
  <si>
    <t>Distribuição(em %)</t>
  </si>
  <si>
    <t>&lt;14 anos de idade</t>
  </si>
  <si>
    <t>População de 14 anos ou mais de idade</t>
  </si>
  <si>
    <t>Não desalentada</t>
  </si>
  <si>
    <t>Taxas</t>
  </si>
  <si>
    <t xml:space="preserve"> Medidas de Subutilização da Força de Trabalho. (pessoas de 14 anos ou mais de idade).</t>
  </si>
  <si>
    <t>Todos os ocupados</t>
  </si>
  <si>
    <r>
      <t xml:space="preserve"> Rendimento médio real habitualmente recebido pelas pessoas com rendimento de trabalho. (em Reais)                      </t>
    </r>
    <r>
      <rPr>
        <b/>
        <sz val="24"/>
        <color theme="1"/>
        <rFont val="Univers"/>
        <family val="2"/>
      </rPr>
      <t>EMPREGADOR e CONTA PRÓPRIA</t>
    </r>
  </si>
  <si>
    <r>
      <t xml:space="preserve"> Rendimento médio real habitualmente recebido pelas pessoas com rendimento de trabalho. (em Reais)                                 </t>
    </r>
    <r>
      <rPr>
        <b/>
        <sz val="24"/>
        <color theme="1"/>
        <rFont val="Univers"/>
        <family val="2"/>
      </rPr>
      <t>GRUPOS DE ATIVIDADE</t>
    </r>
  </si>
  <si>
    <r>
      <rPr>
        <b/>
        <sz val="24"/>
        <color theme="1"/>
        <rFont val="Univers"/>
        <family val="2"/>
      </rPr>
      <t>Massa de rendimento</t>
    </r>
    <r>
      <rPr>
        <sz val="24"/>
        <color theme="1"/>
        <rFont val="Univers"/>
        <family val="2"/>
      </rPr>
      <t xml:space="preserve"> real, habitualmente recebido recebido por mês, pelas pessoas ocupadas  com rendimento de trabalho. (em Reais)</t>
    </r>
  </si>
  <si>
    <r>
      <t xml:space="preserve"> Rendimento médio real habitualmente recebido pelas pessoas com rendimento de trabalho. (em Reais)                       </t>
    </r>
    <r>
      <rPr>
        <b/>
        <sz val="24"/>
        <color theme="1"/>
        <rFont val="Univers"/>
        <family val="2"/>
      </rPr>
      <t>EMPREGADO</t>
    </r>
  </si>
  <si>
    <r>
      <t xml:space="preserve"> </t>
    </r>
    <r>
      <rPr>
        <b/>
        <sz val="24"/>
        <color theme="1"/>
        <rFont val="Univers"/>
        <family val="2"/>
      </rPr>
      <t>Rendimento</t>
    </r>
    <r>
      <rPr>
        <sz val="24"/>
        <color theme="1"/>
        <rFont val="Univers"/>
        <family val="2"/>
      </rPr>
      <t xml:space="preserve"> médio real habitualmente recebido pelas pessoas com rendimento de trabalho. (em Reais)</t>
    </r>
  </si>
  <si>
    <t>Populações</t>
  </si>
  <si>
    <r>
      <t xml:space="preserve"> População de 14 anos ou mais de idade </t>
    </r>
    <r>
      <rPr>
        <b/>
        <sz val="20"/>
        <rFont val="Univers"/>
        <family val="2"/>
      </rPr>
      <t>OCUPADA como EMPREGADO</t>
    </r>
  </si>
  <si>
    <r>
      <t xml:space="preserve"> População de 14 anos ou mais de idade </t>
    </r>
    <r>
      <rPr>
        <b/>
        <sz val="20"/>
        <rFont val="Univers"/>
        <family val="2"/>
      </rPr>
      <t>OCUPADA</t>
    </r>
    <r>
      <rPr>
        <sz val="20"/>
        <rFont val="Univers"/>
        <family val="2"/>
      </rPr>
      <t xml:space="preserve"> </t>
    </r>
  </si>
  <si>
    <r>
      <t xml:space="preserve"> População de 14 anos ou mais de idade </t>
    </r>
    <r>
      <rPr>
        <b/>
        <sz val="20"/>
        <color theme="1"/>
        <rFont val="Univers"/>
        <family val="2"/>
      </rPr>
      <t>OCUPADA como EMPREGADO DOMÉSTICO</t>
    </r>
  </si>
  <si>
    <r>
      <t xml:space="preserve"> População de 14 anos ou mais de idade OCUPADA como E</t>
    </r>
    <r>
      <rPr>
        <b/>
        <sz val="14"/>
        <color theme="1"/>
        <rFont val="Univers"/>
        <family val="2"/>
      </rPr>
      <t>MPREGADO no Setor Público</t>
    </r>
    <r>
      <rPr>
        <sz val="14"/>
        <color theme="1"/>
        <rFont val="Univers"/>
        <family val="2"/>
      </rPr>
      <t xml:space="preserve"> (inclusive servidor estatutário e militar)</t>
    </r>
  </si>
  <si>
    <r>
      <t xml:space="preserve"> População de 14 anos ou mais de idade </t>
    </r>
    <r>
      <rPr>
        <b/>
        <sz val="16"/>
        <color theme="1"/>
        <rFont val="Univers"/>
        <family val="2"/>
      </rPr>
      <t>OCUPADA - CNPJ</t>
    </r>
  </si>
  <si>
    <r>
      <t xml:space="preserve"> População de 14 anos ou mais de idade OCUPADA - </t>
    </r>
    <r>
      <rPr>
        <b/>
        <sz val="28"/>
        <color theme="1"/>
        <rFont val="Univers"/>
        <family val="2"/>
      </rPr>
      <t>Contribuição para Previdência</t>
    </r>
  </si>
  <si>
    <r>
      <t xml:space="preserve"> População de 14 anos ou mais de idade OCUPADA - C</t>
    </r>
    <r>
      <rPr>
        <b/>
        <sz val="16"/>
        <color theme="1"/>
        <rFont val="Univers"/>
        <family val="2"/>
      </rPr>
      <t>ontribuição para Previdência</t>
    </r>
  </si>
  <si>
    <r>
      <t xml:space="preserve"> População de 14 anos ou mais de idade </t>
    </r>
    <r>
      <rPr>
        <b/>
        <sz val="28"/>
        <color theme="1"/>
        <rFont val="Univers"/>
        <family val="2"/>
      </rPr>
      <t>OCUPADA</t>
    </r>
  </si>
  <si>
    <r>
      <t xml:space="preserve"> População de 14 anos ou mais de idade </t>
    </r>
    <r>
      <rPr>
        <b/>
        <sz val="28"/>
        <color theme="1"/>
        <rFont val="Univers"/>
        <family val="2"/>
      </rPr>
      <t>OCUPADA como EMPREGADO</t>
    </r>
  </si>
  <si>
    <r>
      <t xml:space="preserve"> População de 14 anos ou mais de idade </t>
    </r>
    <r>
      <rPr>
        <b/>
        <sz val="28"/>
        <color theme="1"/>
        <rFont val="Univers"/>
        <family val="2"/>
      </rPr>
      <t>OCUPADA como EMPREGADO no Setor Privado</t>
    </r>
    <r>
      <rPr>
        <sz val="14"/>
        <color theme="1"/>
        <rFont val="Univers"/>
        <family val="2"/>
      </rPr>
      <t xml:space="preserve"> (exclusive trabalhador doméstico)</t>
    </r>
  </si>
  <si>
    <r>
      <t xml:space="preserve"> População de 14 anos ou mais de idade </t>
    </r>
    <r>
      <rPr>
        <b/>
        <sz val="28"/>
        <color theme="1"/>
        <rFont val="Univers"/>
        <family val="2"/>
      </rPr>
      <t>OCUPADA como EMPREGADO DOMÉSTICO</t>
    </r>
  </si>
  <si>
    <r>
      <t xml:space="preserve"> População de 14 anos ou mais de idade </t>
    </r>
    <r>
      <rPr>
        <b/>
        <sz val="28"/>
        <color theme="1"/>
        <rFont val="Univers"/>
        <family val="2"/>
      </rPr>
      <t>OCUPADA por Grupos de Artividade</t>
    </r>
  </si>
  <si>
    <t>&gt; ou=14 anos de idade</t>
  </si>
  <si>
    <t xml:space="preserve">Indústria geral  </t>
  </si>
  <si>
    <t xml:space="preserve">Serviços domésticos  </t>
  </si>
  <si>
    <t>Setor público</t>
  </si>
  <si>
    <t>Empregado doméstico</t>
  </si>
  <si>
    <t xml:space="preserve"> Fora da força de trabalho potencial</t>
  </si>
  <si>
    <t xml:space="preserve">Taxas                                                                                                                                                                      </t>
  </si>
  <si>
    <r>
      <t xml:space="preserve"> População de 14 anos ou mais de idade </t>
    </r>
    <r>
      <rPr>
        <b/>
        <sz val="28"/>
        <color theme="1"/>
        <rFont val="Univers"/>
        <family val="2"/>
      </rPr>
      <t>OCUPADA como EMPREGADO no Setor Público</t>
    </r>
    <r>
      <rPr>
        <sz val="14"/>
        <color theme="1"/>
        <rFont val="Univers"/>
        <family val="2"/>
      </rPr>
      <t xml:space="preserve"> (inclusive servidor estatutário e militar)</t>
    </r>
  </si>
  <si>
    <r>
      <t xml:space="preserve"> População de 14 anos ou mais de idade </t>
    </r>
    <r>
      <rPr>
        <b/>
        <sz val="28"/>
        <color theme="1"/>
        <rFont val="Univers"/>
        <family val="2"/>
      </rPr>
      <t>OCUPADA - CNPJ</t>
    </r>
  </si>
  <si>
    <t>Na força de trabalho ou desalentadas</t>
  </si>
  <si>
    <t>Desocupação e subocupação por insuficiência de horas trabalhadas</t>
  </si>
  <si>
    <t>População de 14 anos ou mais de idade ocupada na semana de referência</t>
  </si>
  <si>
    <t>População de 14 anos ou mais de idade ocupada na semana de referência, como empregado.</t>
  </si>
  <si>
    <t>População de 14 anos ou mais de idade ocupada na semana de referência, como empregador ou conta própria.</t>
  </si>
  <si>
    <t>População de 14 anos ou mais de idade ocupada na semana de referência, nos grupamentos de atividade.</t>
  </si>
  <si>
    <t>População de 14 anos ou mais de idade ocupada na semana de referência, contribuição para previdência.</t>
  </si>
  <si>
    <t xml:space="preserve">Desocupação e força de trabalho potencial </t>
  </si>
  <si>
    <t>Desocupação e subocupação por insuficiência de horas trabalhadas e força de trabalho potencial</t>
  </si>
  <si>
    <t>Taxa combinada</t>
  </si>
  <si>
    <t xml:space="preserve">Taxa composta </t>
  </si>
  <si>
    <t>Taxa de subocupação por insuficiência de horas trabalhadas  na população ocupada</t>
  </si>
  <si>
    <t>Percentual de pessoas na força de trabalho potencial na população de 14 anos ou mais de idade fora da força de trabalho</t>
  </si>
  <si>
    <t>Taxas - Medidas de Subutilização da Força de Trabalho na semana de referência.  (pessoas de 14 anos ou mais de idade).</t>
  </si>
  <si>
    <t>Medidas de Subutilização da Força de Trabalho na semana de referência. . (pessoas de 14 anos ou mais de idade).</t>
  </si>
  <si>
    <t xml:space="preserve">Percentual de pessoas desalentadas na força de trabalho ampliada </t>
  </si>
  <si>
    <t>Percentual de pessoas desalentadas na populaçãofora da força de trabalho na semana de referência</t>
  </si>
  <si>
    <t>Percentual de pessoas desalentadas  força de trabalho potencial na semana de referência</t>
  </si>
  <si>
    <t>Percentual de pessoas desalentadas  na força de trabalho ou desalentada</t>
  </si>
  <si>
    <r>
      <rPr>
        <b/>
        <sz val="24"/>
        <color theme="1"/>
        <rFont val="Univers"/>
        <family val="2"/>
      </rPr>
      <t>Taxas</t>
    </r>
    <r>
      <rPr>
        <sz val="24"/>
        <color theme="1"/>
        <rFont val="Univers"/>
        <family val="2"/>
      </rPr>
      <t xml:space="preserve"> - Medidas de Subutilização da Força de Trabalho na semana de referência.  (pessoas de 14 anos ou mais de idade).</t>
    </r>
  </si>
  <si>
    <t>Variação das médias anuais (em ponto percentual)</t>
  </si>
  <si>
    <t>Variação das médias anuais (em %)</t>
  </si>
  <si>
    <t>Variação das médias anuais (em reais)</t>
  </si>
  <si>
    <t>Variação das médias anuais (em mil pessoas)</t>
  </si>
  <si>
    <t>Variação das médias anuais (em  mil pessoas)</t>
  </si>
  <si>
    <t>Distribuição (em %)</t>
  </si>
  <si>
    <r>
      <t xml:space="preserve"> População de 14 anos ou mais de idade </t>
    </r>
    <r>
      <rPr>
        <b/>
        <sz val="20"/>
        <color theme="1"/>
        <rFont val="Univers"/>
        <family val="2"/>
      </rPr>
      <t xml:space="preserve">OCUPADA como EMPREGADO no Setor Privado </t>
    </r>
    <r>
      <rPr>
        <b/>
        <sz val="12"/>
        <color theme="1"/>
        <rFont val="Univers"/>
        <family val="2"/>
      </rPr>
      <t xml:space="preserve"> (exclusive trabalhador doméstico)</t>
    </r>
  </si>
  <si>
    <r>
      <t xml:space="preserve"> População de 14 anos ou mais de idade </t>
    </r>
    <r>
      <rPr>
        <b/>
        <sz val="18"/>
        <color theme="1"/>
        <rFont val="Univers"/>
        <family val="2"/>
      </rPr>
      <t>OCUPADA por Grupamento de Artividade</t>
    </r>
  </si>
  <si>
    <t xml:space="preserve">População Desocupada     </t>
  </si>
  <si>
    <t xml:space="preserve">Médias anuais (em Reais) </t>
  </si>
  <si>
    <t xml:space="preserve">Variação em valor absoluto para populações (mil pessoas, em ponto percentual para taxas e em reais para rendimentos). </t>
  </si>
  <si>
    <t>Percentual de pessoas desalentadas força de trabalho potencial na semana de referência</t>
  </si>
  <si>
    <t>Percentual de pessoas desalentadas na população fora da força de trabalho na semana de referência</t>
  </si>
  <si>
    <t>Percentual de pessoas na força de trabalho potencial fora da força de trabalho</t>
  </si>
  <si>
    <t xml:space="preserve">Médias anuais (em %) </t>
  </si>
  <si>
    <t>Divulgação em 31 de janeiro de 2020</t>
  </si>
  <si>
    <t>Retrospectiva 2012-2019</t>
  </si>
  <si>
    <t>Fonte-: Pesquisa Nacional por Amostra de Domicílios Contínua - PNAD Contínua - 2012-2019</t>
  </si>
  <si>
    <t>Retrospectiva 2012-2019 (Populações e Taxas) - Médias dos 4 trimestres de cada ano</t>
  </si>
  <si>
    <t>Retrospectiva 2012-2019 - Médias dos 4 trimestres de cada ano</t>
  </si>
  <si>
    <t>2019/2018</t>
  </si>
  <si>
    <t>2019-2018</t>
  </si>
  <si>
    <t>5 anos 2019-2014</t>
  </si>
  <si>
    <t>7 anos  2019-2012</t>
  </si>
  <si>
    <t>8 anos  2019-2012</t>
  </si>
  <si>
    <t>8 anos  2018-2012</t>
  </si>
  <si>
    <t xml:space="preserve">Em todos os trabalhos     </t>
  </si>
  <si>
    <t>5 anos 2019/2014</t>
  </si>
  <si>
    <t>7 anos  2019/2012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</si>
</sst>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0\ "/>
    <numFmt numFmtId="165" formatCode="#,##0.0_ ;\-#,##0.0\ "/>
    <numFmt numFmtId="166" formatCode="_-* #,##0.0_-;\-* #,##0.0_-;_-* &quot;-&quot;??_-;_-@_-"/>
    <numFmt numFmtId="167" formatCode="0.0%"/>
  </numFmts>
  <fonts count="38" x14ac:knownFonts="1">
    <font>
      <sz val="11"/>
      <color theme="1"/>
      <name val="Calibri"/>
      <family val="2"/>
      <scheme val="minor"/>
    </font>
    <font>
      <sz val="10"/>
      <name val="Arial"/>
      <family val="2"/>
    </font>
    <font>
      <b/>
      <sz val="22"/>
      <name val="Univers"/>
      <family val="2"/>
    </font>
    <font>
      <sz val="12"/>
      <name val="Univers"/>
      <family val="2"/>
    </font>
    <font>
      <sz val="20"/>
      <name val="Univers"/>
      <family val="2"/>
    </font>
    <font>
      <sz val="11"/>
      <name val="Univers"/>
      <family val="2"/>
    </font>
    <font>
      <b/>
      <sz val="20"/>
      <name val="Univers"/>
      <family val="2"/>
    </font>
    <font>
      <b/>
      <sz val="16"/>
      <name val="Univers"/>
      <family val="2"/>
    </font>
    <font>
      <b/>
      <sz val="14"/>
      <name val="Univers"/>
      <family val="2"/>
    </font>
    <font>
      <sz val="16"/>
      <name val="Univers"/>
      <family val="2"/>
    </font>
    <font>
      <sz val="12"/>
      <color theme="1"/>
      <name val="Univers"/>
      <family val="2"/>
    </font>
    <font>
      <b/>
      <sz val="26"/>
      <name val="Univers"/>
      <family val="2"/>
    </font>
    <font>
      <sz val="11"/>
      <color theme="1"/>
      <name val="Univers"/>
      <family val="2"/>
    </font>
    <font>
      <sz val="11"/>
      <color rgb="FFFF0000"/>
      <name val="Univers"/>
      <family val="2"/>
    </font>
    <font>
      <sz val="14"/>
      <color theme="1"/>
      <name val="Univers"/>
      <family val="2"/>
    </font>
    <font>
      <sz val="14"/>
      <name val="Univers"/>
      <family val="2"/>
    </font>
    <font>
      <sz val="14"/>
      <name val="Arial"/>
      <family val="2"/>
    </font>
    <font>
      <sz val="14"/>
      <color theme="1"/>
      <name val="Calibri"/>
      <family val="2"/>
      <scheme val="minor"/>
    </font>
    <font>
      <sz val="14"/>
      <name val="Calibri"/>
      <family val="2"/>
      <scheme val="minor"/>
    </font>
    <font>
      <sz val="11"/>
      <color theme="1"/>
      <name val="Calibri"/>
      <family val="2"/>
      <scheme val="minor"/>
    </font>
    <font>
      <b/>
      <sz val="12"/>
      <name val="Univers"/>
      <family val="2"/>
    </font>
    <font>
      <sz val="16"/>
      <color theme="1"/>
      <name val="Univers"/>
      <family val="2"/>
    </font>
    <font>
      <sz val="18"/>
      <color theme="1"/>
      <name val="Univers"/>
      <family val="2"/>
    </font>
    <font>
      <sz val="20"/>
      <color theme="1"/>
      <name val="Univers"/>
      <family val="2"/>
    </font>
    <font>
      <sz val="24"/>
      <color theme="1"/>
      <name val="Univers"/>
      <family val="2"/>
    </font>
    <font>
      <sz val="28"/>
      <color theme="1"/>
      <name val="Univers"/>
      <family val="2"/>
    </font>
    <font>
      <b/>
      <sz val="24"/>
      <color theme="1"/>
      <name val="Univers"/>
      <family val="2"/>
    </font>
    <font>
      <sz val="12"/>
      <name val="Arial"/>
      <family val="2"/>
    </font>
    <font>
      <sz val="12"/>
      <color theme="1"/>
      <name val="Calibri"/>
      <family val="2"/>
      <scheme val="minor"/>
    </font>
    <font>
      <b/>
      <sz val="20"/>
      <color theme="1"/>
      <name val="Univers"/>
      <family val="2"/>
    </font>
    <font>
      <b/>
      <sz val="14"/>
      <color theme="1"/>
      <name val="Univers"/>
      <family val="2"/>
    </font>
    <font>
      <b/>
      <sz val="16"/>
      <color theme="1"/>
      <name val="Univers"/>
      <family val="2"/>
    </font>
    <font>
      <b/>
      <sz val="18"/>
      <color theme="1"/>
      <name val="Univers"/>
      <family val="2"/>
    </font>
    <font>
      <b/>
      <sz val="28"/>
      <color theme="1"/>
      <name val="Univers"/>
      <family val="2"/>
    </font>
    <font>
      <sz val="10"/>
      <color theme="1"/>
      <name val="Univers"/>
      <family val="2"/>
    </font>
    <font>
      <sz val="9"/>
      <color theme="1"/>
      <name val="Univers"/>
      <family val="2"/>
    </font>
    <font>
      <sz val="9"/>
      <color theme="1"/>
      <name val="Calibri"/>
      <family val="2"/>
      <scheme val="minor"/>
    </font>
    <font>
      <b/>
      <sz val="12"/>
      <color theme="1"/>
      <name val="Univers"/>
      <family val="2"/>
    </font>
  </fonts>
  <fills count="1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44"/>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cellStyleXfs>
  <cellXfs count="250">
    <xf numFmtId="0" fontId="0" fillId="0" borderId="0" xfId="0"/>
    <xf numFmtId="0" fontId="3" fillId="2" borderId="0" xfId="1" applyFont="1" applyFill="1"/>
    <xf numFmtId="0" fontId="5" fillId="2" borderId="0" xfId="1" applyFont="1" applyFill="1"/>
    <xf numFmtId="0" fontId="7" fillId="4"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7" fillId="4" borderId="1" xfId="1" applyFont="1" applyFill="1" applyBorder="1" applyAlignment="1">
      <alignment vertical="center" wrapText="1"/>
    </xf>
    <xf numFmtId="0" fontId="5" fillId="7" borderId="0" xfId="1" applyFont="1" applyFill="1"/>
    <xf numFmtId="0" fontId="5" fillId="8" borderId="1" xfId="1" applyFont="1" applyFill="1" applyBorder="1" applyAlignment="1">
      <alignment vertical="center" wrapText="1"/>
    </xf>
    <xf numFmtId="0" fontId="5" fillId="2" borderId="0" xfId="1" applyFont="1" applyFill="1" applyAlignment="1">
      <alignment vertical="center"/>
    </xf>
    <xf numFmtId="0" fontId="5" fillId="8" borderId="1" xfId="1" applyFont="1" applyFill="1" applyBorder="1" applyAlignment="1">
      <alignment horizontal="left" vertical="center" wrapText="1"/>
    </xf>
    <xf numFmtId="0" fontId="5" fillId="2" borderId="0" xfId="1" applyFont="1" applyFill="1" applyAlignment="1">
      <alignment vertical="center" wrapText="1"/>
    </xf>
    <xf numFmtId="0" fontId="10" fillId="0" borderId="0" xfId="1" applyFont="1" applyFill="1"/>
    <xf numFmtId="0" fontId="3" fillId="2" borderId="0" xfId="1" applyFont="1" applyFill="1" applyAlignment="1">
      <alignment vertical="center" wrapText="1"/>
    </xf>
    <xf numFmtId="0" fontId="3" fillId="2" borderId="0" xfId="1" applyFont="1" applyFill="1" applyAlignment="1">
      <alignment wrapText="1"/>
    </xf>
    <xf numFmtId="166" fontId="3" fillId="2" borderId="0" xfId="2" applyNumberFormat="1" applyFont="1" applyFill="1" applyAlignment="1">
      <alignment wrapText="1"/>
    </xf>
    <xf numFmtId="164" fontId="5" fillId="2" borderId="1" xfId="1" applyNumberFormat="1" applyFont="1" applyFill="1" applyBorder="1" applyAlignment="1">
      <alignment horizontal="right" vertical="center"/>
    </xf>
    <xf numFmtId="165" fontId="9" fillId="2" borderId="1" xfId="2" applyNumberFormat="1" applyFont="1" applyFill="1" applyBorder="1" applyAlignment="1">
      <alignment horizontal="right" vertical="center" wrapText="1"/>
    </xf>
    <xf numFmtId="164" fontId="9" fillId="2" borderId="1" xfId="2" applyNumberFormat="1" applyFont="1" applyFill="1" applyBorder="1" applyAlignment="1">
      <alignment horizontal="right" vertical="center" wrapText="1"/>
    </xf>
    <xf numFmtId="164" fontId="5" fillId="9" borderId="1" xfId="1" applyNumberFormat="1" applyFont="1" applyFill="1" applyBorder="1" applyAlignment="1">
      <alignment horizontal="right" vertical="center"/>
    </xf>
    <xf numFmtId="164" fontId="5" fillId="0" borderId="1" xfId="1" applyNumberFormat="1" applyFont="1" applyFill="1" applyBorder="1" applyAlignment="1">
      <alignment horizontal="right" vertical="center"/>
    </xf>
    <xf numFmtId="165" fontId="5" fillId="2" borderId="1" xfId="1" applyNumberFormat="1" applyFont="1" applyFill="1" applyBorder="1" applyAlignment="1">
      <alignment horizontal="right" vertical="center"/>
    </xf>
    <xf numFmtId="3" fontId="3" fillId="2" borderId="0" xfId="1" applyNumberFormat="1" applyFont="1" applyFill="1"/>
    <xf numFmtId="0" fontId="12" fillId="3" borderId="1" xfId="1" applyFont="1" applyFill="1" applyBorder="1" applyAlignment="1">
      <alignment horizontal="center" vertical="center"/>
    </xf>
    <xf numFmtId="0" fontId="13" fillId="2" borderId="0" xfId="1" applyFont="1" applyFill="1" applyAlignment="1">
      <alignment vertical="center"/>
    </xf>
    <xf numFmtId="0" fontId="3" fillId="0" borderId="0" xfId="1" applyFont="1" applyFill="1"/>
    <xf numFmtId="0" fontId="3" fillId="0" borderId="0" xfId="1" applyFont="1" applyFill="1" applyAlignment="1">
      <alignment vertical="center" wrapText="1"/>
    </xf>
    <xf numFmtId="166" fontId="3" fillId="0" borderId="0" xfId="2" applyNumberFormat="1" applyFont="1" applyFill="1"/>
    <xf numFmtId="0" fontId="15" fillId="2" borderId="1" xfId="1" applyFont="1" applyFill="1" applyBorder="1" applyAlignment="1">
      <alignment vertical="center"/>
    </xf>
    <xf numFmtId="0" fontId="15" fillId="0" borderId="1" xfId="1" applyFont="1" applyFill="1" applyBorder="1" applyAlignment="1">
      <alignment horizontal="left" vertical="center" wrapText="1"/>
    </xf>
    <xf numFmtId="165" fontId="17" fillId="10" borderId="1" xfId="2" applyNumberFormat="1" applyFont="1" applyFill="1" applyBorder="1" applyAlignment="1">
      <alignment vertical="center"/>
    </xf>
    <xf numFmtId="164" fontId="17" fillId="10" borderId="1" xfId="2" applyNumberFormat="1" applyFont="1" applyFill="1" applyBorder="1" applyAlignment="1">
      <alignment vertical="center"/>
    </xf>
    <xf numFmtId="164" fontId="18" fillId="2" borderId="1" xfId="1" applyNumberFormat="1" applyFont="1" applyFill="1" applyBorder="1" applyAlignment="1">
      <alignment vertical="center"/>
    </xf>
    <xf numFmtId="165" fontId="17" fillId="2" borderId="1" xfId="2" applyNumberFormat="1" applyFont="1" applyFill="1" applyBorder="1" applyAlignment="1">
      <alignment vertical="center"/>
    </xf>
    <xf numFmtId="164" fontId="17" fillId="2" borderId="1" xfId="2" applyNumberFormat="1" applyFont="1" applyFill="1" applyBorder="1" applyAlignment="1">
      <alignment vertical="center"/>
    </xf>
    <xf numFmtId="164" fontId="18" fillId="7" borderId="1" xfId="1" applyNumberFormat="1" applyFont="1" applyFill="1" applyBorder="1" applyAlignment="1">
      <alignment vertical="center"/>
    </xf>
    <xf numFmtId="164" fontId="18" fillId="11" borderId="1" xfId="1" applyNumberFormat="1" applyFont="1" applyFill="1" applyBorder="1" applyAlignment="1">
      <alignment vertical="center"/>
    </xf>
    <xf numFmtId="165" fontId="17" fillId="11" borderId="1" xfId="2" applyNumberFormat="1" applyFont="1" applyFill="1" applyBorder="1" applyAlignment="1">
      <alignment vertical="center"/>
    </xf>
    <xf numFmtId="165" fontId="17" fillId="7" borderId="1" xfId="2" applyNumberFormat="1" applyFont="1" applyFill="1" applyBorder="1" applyAlignment="1">
      <alignment vertical="center"/>
    </xf>
    <xf numFmtId="165" fontId="18" fillId="2" borderId="1" xfId="1" applyNumberFormat="1" applyFont="1" applyFill="1" applyBorder="1" applyAlignment="1">
      <alignment vertical="center"/>
    </xf>
    <xf numFmtId="164" fontId="18" fillId="0" borderId="1" xfId="1" applyNumberFormat="1" applyFont="1" applyFill="1" applyBorder="1" applyAlignment="1">
      <alignment vertical="center"/>
    </xf>
    <xf numFmtId="0" fontId="5" fillId="9" borderId="1" xfId="1" applyFont="1" applyFill="1" applyBorder="1" applyAlignment="1">
      <alignment horizontal="center" vertical="center"/>
    </xf>
    <xf numFmtId="167" fontId="0" fillId="0" borderId="0" xfId="4" applyNumberFormat="1" applyFont="1"/>
    <xf numFmtId="0" fontId="20" fillId="6"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13" fillId="2" borderId="0" xfId="1" applyFont="1" applyFill="1" applyBorder="1" applyAlignment="1">
      <alignment vertical="center"/>
    </xf>
    <xf numFmtId="0" fontId="0" fillId="0" borderId="0" xfId="0" applyBorder="1"/>
    <xf numFmtId="0" fontId="12" fillId="3" borderId="1" xfId="1" quotePrefix="1" applyFont="1" applyFill="1" applyBorder="1" applyAlignment="1">
      <alignment horizontal="center" vertical="center"/>
    </xf>
    <xf numFmtId="167" fontId="13" fillId="2" borderId="0" xfId="3" applyNumberFormat="1" applyFont="1" applyFill="1" applyAlignment="1">
      <alignment vertical="center"/>
    </xf>
    <xf numFmtId="0" fontId="10" fillId="0" borderId="10" xfId="1" applyFont="1" applyFill="1" applyBorder="1" applyAlignment="1">
      <alignment horizontal="left"/>
    </xf>
    <xf numFmtId="0" fontId="15" fillId="0" borderId="1" xfId="1" applyFont="1" applyFill="1" applyBorder="1" applyAlignment="1">
      <alignment horizontal="center" vertical="center" wrapText="1"/>
    </xf>
    <xf numFmtId="0" fontId="13" fillId="0" borderId="0" xfId="1" applyFont="1" applyFill="1" applyBorder="1" applyAlignment="1">
      <alignment vertical="center"/>
    </xf>
    <xf numFmtId="0" fontId="20" fillId="4" borderId="2" xfId="1" applyFont="1" applyFill="1" applyBorder="1" applyAlignment="1">
      <alignment horizontal="center" vertical="center" wrapText="1"/>
    </xf>
    <xf numFmtId="0" fontId="20" fillId="6" borderId="2" xfId="1" applyFont="1" applyFill="1" applyBorder="1" applyAlignment="1">
      <alignment horizontal="center" vertical="center" wrapText="1"/>
    </xf>
    <xf numFmtId="0" fontId="7" fillId="4" borderId="2" xfId="1" applyFont="1" applyFill="1" applyBorder="1" applyAlignment="1">
      <alignment vertical="center" wrapText="1"/>
    </xf>
    <xf numFmtId="0" fontId="15" fillId="0" borderId="0" xfId="0" applyFont="1"/>
    <xf numFmtId="0" fontId="0" fillId="0" borderId="0" xfId="0" applyFill="1" applyBorder="1"/>
    <xf numFmtId="165" fontId="9" fillId="2" borderId="5" xfId="2" applyNumberFormat="1" applyFont="1" applyFill="1" applyBorder="1" applyAlignment="1">
      <alignment horizontal="right" vertical="center" wrapText="1"/>
    </xf>
    <xf numFmtId="0" fontId="34" fillId="0" borderId="10" xfId="1" applyFont="1" applyFill="1" applyBorder="1" applyAlignment="1"/>
    <xf numFmtId="0" fontId="10" fillId="0" borderId="10" xfId="1" applyFont="1" applyFill="1" applyBorder="1" applyAlignment="1"/>
    <xf numFmtId="0" fontId="0" fillId="0" borderId="0" xfId="0" applyAlignment="1">
      <alignment horizontal="left"/>
    </xf>
    <xf numFmtId="0" fontId="35" fillId="0" borderId="10" xfId="1" applyFont="1" applyFill="1" applyBorder="1" applyAlignment="1">
      <alignment horizontal="left"/>
    </xf>
    <xf numFmtId="0" fontId="36" fillId="0" borderId="0" xfId="0" applyFont="1" applyAlignment="1">
      <alignment horizontal="left"/>
    </xf>
    <xf numFmtId="0" fontId="10" fillId="0" borderId="0" xfId="1" applyFont="1" applyFill="1" applyBorder="1" applyAlignment="1"/>
    <xf numFmtId="0" fontId="12" fillId="3" borderId="5" xfId="1" applyFont="1" applyFill="1" applyBorder="1" applyAlignment="1">
      <alignment vertical="center"/>
    </xf>
    <xf numFmtId="0" fontId="12" fillId="3" borderId="6" xfId="1" applyFont="1" applyFill="1" applyBorder="1" applyAlignment="1">
      <alignment vertical="center"/>
    </xf>
    <xf numFmtId="0" fontId="34" fillId="0" borderId="10" xfId="1" applyFont="1" applyFill="1" applyBorder="1" applyAlignment="1">
      <alignment vertical="center"/>
    </xf>
    <xf numFmtId="164" fontId="5" fillId="7" borderId="1" xfId="1" applyNumberFormat="1" applyFont="1" applyFill="1" applyBorder="1" applyAlignment="1">
      <alignment horizontal="right" vertical="center"/>
    </xf>
    <xf numFmtId="0" fontId="6" fillId="5"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0" fillId="0" borderId="10" xfId="1" applyFont="1" applyFill="1" applyBorder="1" applyAlignment="1">
      <alignment horizontal="left"/>
    </xf>
    <xf numFmtId="0" fontId="15" fillId="0" borderId="1" xfId="1" applyFont="1" applyFill="1" applyBorder="1" applyAlignment="1">
      <alignment horizontal="center" vertical="center" wrapText="1"/>
    </xf>
    <xf numFmtId="0" fontId="10" fillId="0" borderId="0" xfId="1" applyFont="1" applyFill="1" applyBorder="1" applyAlignment="1">
      <alignment horizontal="left"/>
    </xf>
    <xf numFmtId="0" fontId="6" fillId="5"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4" fillId="2" borderId="0" xfId="1" applyFont="1" applyFill="1" applyAlignment="1">
      <alignment horizontal="center" vertical="center"/>
    </xf>
    <xf numFmtId="0" fontId="5" fillId="9"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5" borderId="1" xfId="1" applyFont="1" applyFill="1" applyBorder="1" applyAlignment="1">
      <alignment horizontal="center" vertical="center"/>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5" fillId="0" borderId="5"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11" borderId="5" xfId="1" applyFont="1" applyFill="1" applyBorder="1" applyAlignment="1">
      <alignment horizontal="left" vertical="center" wrapText="1"/>
    </xf>
    <xf numFmtId="0" fontId="17" fillId="11" borderId="6" xfId="0" applyFont="1" applyFill="1" applyBorder="1" applyAlignment="1">
      <alignment horizontal="left" vertical="center" wrapText="1"/>
    </xf>
    <xf numFmtId="0" fontId="17" fillId="11" borderId="7" xfId="0" applyFont="1" applyFill="1" applyBorder="1" applyAlignment="1">
      <alignment horizontal="left" vertical="center" wrapText="1"/>
    </xf>
    <xf numFmtId="0" fontId="15" fillId="7" borderId="5" xfId="1" applyFont="1" applyFill="1" applyBorder="1" applyAlignment="1">
      <alignment horizontal="left" vertical="center" wrapText="1" indent="1"/>
    </xf>
    <xf numFmtId="0" fontId="17" fillId="7" borderId="6" xfId="0" applyFont="1" applyFill="1" applyBorder="1" applyAlignment="1">
      <alignment horizontal="left" vertical="center" wrapText="1" indent="1"/>
    </xf>
    <xf numFmtId="0" fontId="17" fillId="7" borderId="7" xfId="0" applyFont="1" applyFill="1" applyBorder="1" applyAlignment="1">
      <alignment horizontal="left" vertical="center" wrapText="1" inden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4" fillId="11" borderId="5" xfId="1" applyFont="1" applyFill="1" applyBorder="1" applyAlignment="1">
      <alignment horizontal="left" vertical="center" wrapText="1"/>
    </xf>
    <xf numFmtId="0" fontId="14" fillId="11" borderId="6" xfId="1" applyFont="1" applyFill="1" applyBorder="1" applyAlignment="1">
      <alignment horizontal="left" vertical="center" wrapText="1"/>
    </xf>
    <xf numFmtId="0" fontId="14" fillId="11" borderId="7" xfId="1" applyFont="1" applyFill="1" applyBorder="1" applyAlignment="1">
      <alignment horizontal="left" vertical="center" wrapText="1"/>
    </xf>
    <xf numFmtId="0" fontId="15" fillId="0" borderId="1" xfId="1" applyFont="1" applyFill="1" applyBorder="1" applyAlignment="1">
      <alignment horizontal="left" vertical="center" wrapText="1" indent="4"/>
    </xf>
    <xf numFmtId="0" fontId="15" fillId="11" borderId="6" xfId="1" applyFont="1" applyFill="1" applyBorder="1" applyAlignment="1">
      <alignment horizontal="left" vertical="center" wrapText="1"/>
    </xf>
    <xf numFmtId="0" fontId="15" fillId="11" borderId="7" xfId="1" applyFont="1" applyFill="1" applyBorder="1" applyAlignment="1">
      <alignment horizontal="left" vertical="center" wrapText="1"/>
    </xf>
    <xf numFmtId="0" fontId="15" fillId="2" borderId="5" xfId="1" applyFont="1" applyFill="1" applyBorder="1" applyAlignment="1">
      <alignment horizontal="left" vertical="center" wrapText="1" indent="4"/>
    </xf>
    <xf numFmtId="0" fontId="15" fillId="2" borderId="6" xfId="1" applyFont="1" applyFill="1" applyBorder="1" applyAlignment="1">
      <alignment horizontal="left" vertical="center" wrapText="1" indent="4"/>
    </xf>
    <xf numFmtId="0" fontId="15" fillId="2" borderId="7" xfId="1" applyFont="1" applyFill="1" applyBorder="1" applyAlignment="1">
      <alignment horizontal="left" vertical="center" wrapText="1" indent="4"/>
    </xf>
    <xf numFmtId="0" fontId="15" fillId="2" borderId="8"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5" fillId="11" borderId="5" xfId="1" applyFont="1" applyFill="1" applyBorder="1" applyAlignment="1">
      <alignment vertical="center" wrapText="1"/>
    </xf>
    <xf numFmtId="0" fontId="15" fillId="11" borderId="6" xfId="1" applyFont="1" applyFill="1" applyBorder="1" applyAlignment="1">
      <alignment vertical="center" wrapText="1"/>
    </xf>
    <xf numFmtId="0" fontId="15" fillId="11" borderId="7" xfId="1" applyFont="1" applyFill="1" applyBorder="1" applyAlignment="1">
      <alignment vertical="center" wrapText="1"/>
    </xf>
    <xf numFmtId="0" fontId="15" fillId="0" borderId="5" xfId="1" applyFont="1" applyFill="1" applyBorder="1" applyAlignment="1">
      <alignment vertical="center" wrapText="1"/>
    </xf>
    <xf numFmtId="0" fontId="15" fillId="0" borderId="6" xfId="1" applyFont="1" applyFill="1" applyBorder="1" applyAlignment="1">
      <alignment vertical="center" wrapText="1"/>
    </xf>
    <xf numFmtId="0" fontId="15" fillId="0" borderId="7" xfId="1" applyFont="1" applyFill="1" applyBorder="1" applyAlignment="1">
      <alignment vertical="center" wrapText="1"/>
    </xf>
    <xf numFmtId="0" fontId="15" fillId="2" borderId="5" xfId="1" applyFont="1" applyFill="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4" fillId="0" borderId="1" xfId="1" applyFont="1" applyFill="1" applyBorder="1" applyAlignment="1">
      <alignment horizontal="left" vertical="center" wrapText="1" indent="4"/>
    </xf>
    <xf numFmtId="0" fontId="15" fillId="2" borderId="1" xfId="1" applyFont="1" applyFill="1" applyBorder="1" applyAlignment="1">
      <alignment horizontal="center" vertical="center"/>
    </xf>
    <xf numFmtId="0" fontId="15" fillId="11" borderId="8" xfId="1" applyFont="1" applyFill="1" applyBorder="1" applyAlignment="1">
      <alignment horizontal="left" vertical="center"/>
    </xf>
    <xf numFmtId="0" fontId="15" fillId="11" borderId="10" xfId="1" applyFont="1" applyFill="1" applyBorder="1" applyAlignment="1">
      <alignment horizontal="left" vertical="center"/>
    </xf>
    <xf numFmtId="0" fontId="15" fillId="11" borderId="9" xfId="1" applyFont="1" applyFill="1" applyBorder="1" applyAlignment="1">
      <alignment horizontal="left" vertical="center"/>
    </xf>
    <xf numFmtId="0" fontId="15" fillId="2" borderId="4" xfId="1" applyFont="1" applyFill="1" applyBorder="1" applyAlignment="1">
      <alignment horizontal="center" vertical="center" wrapText="1"/>
    </xf>
    <xf numFmtId="0" fontId="15" fillId="2" borderId="1" xfId="1" applyFont="1" applyFill="1" applyBorder="1" applyAlignment="1">
      <alignment horizontal="left" vertical="center"/>
    </xf>
    <xf numFmtId="0" fontId="15" fillId="2" borderId="7" xfId="1" applyFont="1" applyFill="1" applyBorder="1" applyAlignment="1">
      <alignment horizontal="left" vertical="center" wrapText="1"/>
    </xf>
    <xf numFmtId="0" fontId="14" fillId="2" borderId="5" xfId="1" applyFont="1" applyFill="1" applyBorder="1" applyAlignment="1">
      <alignment horizontal="left" vertical="center" wrapText="1" indent="4"/>
    </xf>
    <xf numFmtId="0" fontId="14" fillId="2" borderId="6" xfId="1" applyFont="1" applyFill="1" applyBorder="1" applyAlignment="1">
      <alignment horizontal="left" vertical="center" wrapText="1" indent="4"/>
    </xf>
    <xf numFmtId="0" fontId="14" fillId="2" borderId="7" xfId="1" applyFont="1" applyFill="1" applyBorder="1" applyAlignment="1">
      <alignment horizontal="left" vertical="center" wrapText="1" indent="4"/>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5" fillId="11" borderId="1" xfId="1" applyFont="1" applyFill="1" applyBorder="1" applyAlignment="1">
      <alignment horizontal="left" vertical="center"/>
    </xf>
    <xf numFmtId="0" fontId="0" fillId="0" borderId="1" xfId="0" applyBorder="1" applyAlignment="1">
      <alignment horizontal="left" vertical="center" wrapText="1" indent="4"/>
    </xf>
    <xf numFmtId="0" fontId="14" fillId="0" borderId="1" xfId="1" applyFont="1" applyFill="1" applyBorder="1" applyAlignment="1">
      <alignment horizontal="center" vertical="center" wrapText="1"/>
    </xf>
    <xf numFmtId="0" fontId="14" fillId="11" borderId="1" xfId="1" applyFont="1" applyFill="1" applyBorder="1" applyAlignment="1">
      <alignment horizontal="left" vertical="center" wrapText="1"/>
    </xf>
    <xf numFmtId="0" fontId="15" fillId="2" borderId="1" xfId="1" applyFont="1" applyFill="1" applyBorder="1" applyAlignment="1">
      <alignment horizontal="left" vertical="center" wrapText="1"/>
    </xf>
    <xf numFmtId="0" fontId="11" fillId="2" borderId="0" xfId="1" applyFont="1" applyFill="1" applyBorder="1" applyAlignment="1">
      <alignment horizontal="center"/>
    </xf>
    <xf numFmtId="0" fontId="5" fillId="3" borderId="1" xfId="1" applyFont="1" applyFill="1" applyBorder="1" applyAlignment="1">
      <alignment horizontal="center" vertical="center" wrapText="1"/>
    </xf>
    <xf numFmtId="0" fontId="17" fillId="0" borderId="1" xfId="0" applyFont="1" applyBorder="1" applyAlignment="1">
      <alignment horizontal="left" vertical="center"/>
    </xf>
    <xf numFmtId="0" fontId="15" fillId="2" borderId="5" xfId="1" applyFont="1" applyFill="1" applyBorder="1" applyAlignment="1">
      <alignment horizontal="left" vertical="center" wrapText="1" inden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4" fillId="2" borderId="1" xfId="1" applyFont="1" applyFill="1" applyBorder="1" applyAlignment="1">
      <alignment horizontal="left" vertical="center" wrapText="1" indent="4"/>
    </xf>
    <xf numFmtId="0" fontId="14" fillId="2" borderId="8"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6" fillId="5" borderId="8" xfId="1" applyFont="1" applyFill="1" applyBorder="1" applyAlignment="1">
      <alignment horizontal="center" vertical="center"/>
    </xf>
    <xf numFmtId="0" fontId="6" fillId="5" borderId="10" xfId="1" applyFont="1" applyFill="1" applyBorder="1" applyAlignment="1">
      <alignment horizontal="center" vertical="center"/>
    </xf>
    <xf numFmtId="0" fontId="6" fillId="5" borderId="9" xfId="1" applyFont="1" applyFill="1" applyBorder="1" applyAlignment="1">
      <alignment horizontal="center" vertical="center"/>
    </xf>
    <xf numFmtId="0" fontId="6" fillId="5" borderId="13" xfId="1" applyFont="1" applyFill="1" applyBorder="1" applyAlignment="1">
      <alignment horizontal="center" vertical="center"/>
    </xf>
    <xf numFmtId="0" fontId="6" fillId="5" borderId="15" xfId="1" applyFont="1" applyFill="1" applyBorder="1" applyAlignment="1">
      <alignment horizontal="center" vertical="center"/>
    </xf>
    <xf numFmtId="0" fontId="6" fillId="5" borderId="14" xfId="1" applyFont="1" applyFill="1" applyBorder="1" applyAlignment="1">
      <alignment horizontal="center" vertical="center"/>
    </xf>
    <xf numFmtId="0" fontId="34" fillId="0" borderId="10" xfId="1" applyFont="1" applyFill="1" applyBorder="1" applyAlignment="1">
      <alignment horizontal="left" vertical="center"/>
    </xf>
    <xf numFmtId="0" fontId="4" fillId="5" borderId="1" xfId="1" applyFont="1" applyFill="1" applyBorder="1" applyAlignment="1">
      <alignment horizontal="center" vertical="center" wrapText="1"/>
    </xf>
    <xf numFmtId="0" fontId="10" fillId="0" borderId="10" xfId="1" applyFont="1" applyFill="1" applyBorder="1" applyAlignment="1">
      <alignment horizontal="left" vertical="center"/>
    </xf>
    <xf numFmtId="0" fontId="4" fillId="5" borderId="10"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23" fillId="3" borderId="1" xfId="1" applyFont="1" applyFill="1" applyBorder="1" applyAlignment="1">
      <alignment horizontal="center" vertical="center" wrapText="1"/>
    </xf>
    <xf numFmtId="0" fontId="15" fillId="11" borderId="5" xfId="1" applyFont="1" applyFill="1" applyBorder="1" applyAlignment="1">
      <alignment horizontal="left" vertical="center"/>
    </xf>
    <xf numFmtId="0" fontId="15" fillId="11" borderId="6" xfId="1" applyFont="1" applyFill="1" applyBorder="1" applyAlignment="1">
      <alignment horizontal="left" vertical="center"/>
    </xf>
    <xf numFmtId="0" fontId="15" fillId="11" borderId="7" xfId="1" applyFont="1" applyFill="1" applyBorder="1" applyAlignment="1">
      <alignment horizontal="left" vertical="center"/>
    </xf>
    <xf numFmtId="0" fontId="14" fillId="3" borderId="1"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3" xfId="1" applyFont="1" applyFill="1" applyBorder="1" applyAlignment="1">
      <alignment horizontal="center" vertical="center" wrapText="1"/>
    </xf>
    <xf numFmtId="0" fontId="21" fillId="3" borderId="15" xfId="1" applyFont="1" applyFill="1" applyBorder="1" applyAlignment="1">
      <alignment horizontal="center" vertical="center" wrapText="1"/>
    </xf>
    <xf numFmtId="0" fontId="21" fillId="3" borderId="14" xfId="1" applyFont="1" applyFill="1" applyBorder="1" applyAlignment="1">
      <alignment horizontal="center" vertical="center" wrapText="1"/>
    </xf>
    <xf numFmtId="0" fontId="10" fillId="11" borderId="5" xfId="1" applyFont="1" applyFill="1" applyBorder="1" applyAlignment="1">
      <alignment horizontal="left" vertical="center" wrapText="1"/>
    </xf>
    <xf numFmtId="0" fontId="10" fillId="11" borderId="6" xfId="1" applyFont="1" applyFill="1" applyBorder="1" applyAlignment="1">
      <alignment horizontal="left" vertical="center" wrapText="1"/>
    </xf>
    <xf numFmtId="0" fontId="10" fillId="11" borderId="7" xfId="1" applyFont="1" applyFill="1" applyBorder="1" applyAlignment="1">
      <alignment horizontal="left" vertical="center" wrapText="1"/>
    </xf>
    <xf numFmtId="0" fontId="22" fillId="3"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27" fillId="0" borderId="1" xfId="1" applyFont="1" applyFill="1" applyBorder="1" applyAlignment="1">
      <alignment horizontal="left" vertical="center" wrapText="1"/>
    </xf>
    <xf numFmtId="0" fontId="21" fillId="3" borderId="1" xfId="1" applyFont="1" applyFill="1" applyBorder="1" applyAlignment="1">
      <alignment horizontal="center" vertical="center" wrapText="1"/>
    </xf>
    <xf numFmtId="0" fontId="3" fillId="0" borderId="1" xfId="1" applyFont="1" applyFill="1" applyBorder="1" applyAlignment="1">
      <alignment horizontal="left" vertical="center" wrapText="1" indent="4"/>
    </xf>
    <xf numFmtId="0" fontId="3" fillId="11" borderId="5" xfId="1" applyFont="1" applyFill="1" applyBorder="1" applyAlignment="1">
      <alignment horizontal="left" vertical="center" wrapText="1"/>
    </xf>
    <xf numFmtId="0" fontId="3" fillId="11" borderId="6" xfId="1" applyFont="1" applyFill="1" applyBorder="1" applyAlignment="1">
      <alignment horizontal="left" vertical="center" wrapText="1"/>
    </xf>
    <xf numFmtId="0" fontId="3" fillId="11" borderId="7" xfId="1" applyFont="1" applyFill="1" applyBorder="1" applyAlignment="1">
      <alignment horizontal="left" vertical="center" wrapText="1"/>
    </xf>
    <xf numFmtId="0" fontId="3" fillId="2" borderId="5" xfId="1" applyFont="1" applyFill="1" applyBorder="1" applyAlignment="1">
      <alignment horizontal="left" vertical="center" wrapText="1" indent="4"/>
    </xf>
    <xf numFmtId="0" fontId="3" fillId="2" borderId="6" xfId="1" applyFont="1" applyFill="1" applyBorder="1" applyAlignment="1">
      <alignment horizontal="left" vertical="center" wrapText="1" indent="4"/>
    </xf>
    <xf numFmtId="0" fontId="3" fillId="2" borderId="7" xfId="1" applyFont="1" applyFill="1" applyBorder="1" applyAlignment="1">
      <alignment horizontal="left" vertical="center" wrapText="1" indent="4"/>
    </xf>
    <xf numFmtId="0" fontId="3" fillId="2" borderId="5" xfId="1" applyFont="1" applyFill="1" applyBorder="1" applyAlignment="1">
      <alignment horizontal="left" vertical="center" wrapText="1" inden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3" fillId="11" borderId="5" xfId="1" applyFont="1" applyFill="1" applyBorder="1" applyAlignment="1">
      <alignment vertical="center" wrapText="1"/>
    </xf>
    <xf numFmtId="0" fontId="3" fillId="11" borderId="6" xfId="1" applyFont="1" applyFill="1" applyBorder="1" applyAlignment="1">
      <alignment vertical="center" wrapText="1"/>
    </xf>
    <xf numFmtId="0" fontId="3" fillId="11" borderId="7" xfId="1" applyFont="1" applyFill="1" applyBorder="1" applyAlignment="1">
      <alignment vertical="center" wrapText="1"/>
    </xf>
    <xf numFmtId="0" fontId="3" fillId="0" borderId="5" xfId="1" applyFont="1" applyFill="1" applyBorder="1" applyAlignment="1">
      <alignment vertical="center" wrapText="1"/>
    </xf>
    <xf numFmtId="0" fontId="3" fillId="0" borderId="6" xfId="1" applyFont="1" applyFill="1" applyBorder="1" applyAlignment="1">
      <alignment vertical="center" wrapText="1"/>
    </xf>
    <xf numFmtId="0" fontId="3" fillId="0" borderId="7" xfId="1" applyFont="1" applyFill="1" applyBorder="1" applyAlignment="1">
      <alignment vertical="center" wrapText="1"/>
    </xf>
    <xf numFmtId="0" fontId="28" fillId="11" borderId="6" xfId="0" applyFont="1" applyFill="1" applyBorder="1" applyAlignment="1">
      <alignment horizontal="left" vertical="center" wrapText="1"/>
    </xf>
    <xf numFmtId="0" fontId="28" fillId="11" borderId="7" xfId="0" applyFont="1" applyFill="1" applyBorder="1" applyAlignment="1">
      <alignment horizontal="left" vertical="center" wrapText="1"/>
    </xf>
    <xf numFmtId="0" fontId="3" fillId="2" borderId="5" xfId="1" applyFont="1" applyFill="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10" fillId="0" borderId="1" xfId="1" applyFont="1" applyFill="1" applyBorder="1" applyAlignment="1">
      <alignment horizontal="left" vertical="center" wrapText="1" indent="4"/>
    </xf>
    <xf numFmtId="0" fontId="34" fillId="0" borderId="10" xfId="1" applyFont="1" applyFill="1" applyBorder="1" applyAlignment="1">
      <alignment horizontal="left"/>
    </xf>
    <xf numFmtId="0" fontId="10" fillId="0" borderId="10" xfId="1" applyFont="1" applyFill="1" applyBorder="1" applyAlignment="1">
      <alignment horizontal="left"/>
    </xf>
    <xf numFmtId="0" fontId="12" fillId="3" borderId="2"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25" fillId="3" borderId="1" xfId="1" applyFont="1" applyFill="1" applyBorder="1" applyAlignment="1">
      <alignment horizontal="center" vertical="center" wrapText="1"/>
    </xf>
    <xf numFmtId="0" fontId="15" fillId="11" borderId="1" xfId="1" applyFont="1" applyFill="1" applyBorder="1" applyAlignment="1">
      <alignment horizontal="left" vertical="center" wrapText="1"/>
    </xf>
    <xf numFmtId="0" fontId="17" fillId="11" borderId="1" xfId="0" applyFont="1" applyFill="1" applyBorder="1" applyAlignment="1">
      <alignment horizontal="left" vertical="center" wrapText="1"/>
    </xf>
    <xf numFmtId="0" fontId="15" fillId="2" borderId="1" xfId="1" applyFont="1" applyFill="1" applyBorder="1" applyAlignment="1">
      <alignment horizontal="left" vertical="center" wrapText="1" indent="4"/>
    </xf>
    <xf numFmtId="0" fontId="15" fillId="2" borderId="1" xfId="1" applyFont="1" applyFill="1" applyBorder="1" applyAlignment="1">
      <alignment horizontal="left" vertical="center" wrapText="1" indent="1"/>
    </xf>
    <xf numFmtId="0" fontId="17" fillId="0" borderId="1" xfId="0" applyFont="1" applyBorder="1" applyAlignment="1">
      <alignment horizontal="left" vertical="center" wrapText="1" indent="1"/>
    </xf>
    <xf numFmtId="0" fontId="12" fillId="3" borderId="1" xfId="1" applyFont="1" applyFill="1" applyBorder="1" applyAlignment="1">
      <alignment horizontal="center" vertical="center" wrapText="1"/>
    </xf>
    <xf numFmtId="0" fontId="24" fillId="3" borderId="1" xfId="1" applyFont="1" applyFill="1" applyBorder="1" applyAlignment="1">
      <alignment horizontal="center" vertical="center" wrapText="1"/>
    </xf>
    <xf numFmtId="0" fontId="15" fillId="11" borderId="1" xfId="1" applyFont="1" applyFill="1" applyBorder="1" applyAlignment="1">
      <alignment vertical="center" wrapText="1"/>
    </xf>
    <xf numFmtId="0" fontId="15" fillId="0" borderId="1" xfId="1" applyFont="1" applyFill="1" applyBorder="1" applyAlignment="1">
      <alignment vertical="center" wrapText="1"/>
    </xf>
    <xf numFmtId="0" fontId="17" fillId="0" borderId="1" xfId="0" applyFont="1" applyBorder="1" applyAlignment="1">
      <alignment horizontal="left" vertical="center" wrapText="1"/>
    </xf>
    <xf numFmtId="0" fontId="14" fillId="7" borderId="5" xfId="1" applyFont="1" applyFill="1" applyBorder="1" applyAlignment="1">
      <alignment horizontal="left" vertical="center" wrapText="1" indent="7"/>
    </xf>
    <xf numFmtId="0" fontId="14" fillId="7" borderId="6" xfId="1" applyFont="1" applyFill="1" applyBorder="1" applyAlignment="1">
      <alignment horizontal="left" vertical="center" wrapText="1" indent="7"/>
    </xf>
    <xf numFmtId="0" fontId="14" fillId="7" borderId="7" xfId="1" applyFont="1" applyFill="1" applyBorder="1" applyAlignment="1">
      <alignment horizontal="left" vertical="center" wrapText="1" indent="7"/>
    </xf>
    <xf numFmtId="0" fontId="14" fillId="7" borderId="5" xfId="1" applyFont="1" applyFill="1" applyBorder="1" applyAlignment="1">
      <alignment horizontal="left" vertical="center" wrapText="1"/>
    </xf>
    <xf numFmtId="0" fontId="14" fillId="7" borderId="6" xfId="1" applyFont="1" applyFill="1" applyBorder="1" applyAlignment="1">
      <alignment horizontal="left" vertical="center" wrapText="1"/>
    </xf>
    <xf numFmtId="0" fontId="14" fillId="7" borderId="7" xfId="1" applyFont="1" applyFill="1" applyBorder="1" applyAlignment="1">
      <alignment horizontal="left" vertical="center" wrapText="1"/>
    </xf>
    <xf numFmtId="0" fontId="24" fillId="3" borderId="8"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24" fillId="3" borderId="9" xfId="1" applyFont="1" applyFill="1" applyBorder="1" applyAlignment="1">
      <alignment horizontal="center" vertical="center" wrapText="1"/>
    </xf>
    <xf numFmtId="0" fontId="24" fillId="3" borderId="13" xfId="1" applyFont="1" applyFill="1" applyBorder="1" applyAlignment="1">
      <alignment horizontal="center" vertical="center" wrapText="1"/>
    </xf>
    <xf numFmtId="0" fontId="24" fillId="3" borderId="15" xfId="1" applyFont="1" applyFill="1" applyBorder="1" applyAlignment="1">
      <alignment horizontal="center" vertical="center" wrapText="1"/>
    </xf>
    <xf numFmtId="0" fontId="24" fillId="3" borderId="1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2" fillId="0" borderId="10" xfId="1" applyFont="1" applyFill="1" applyBorder="1" applyAlignment="1">
      <alignment horizontal="left"/>
    </xf>
    <xf numFmtId="0" fontId="15" fillId="2" borderId="5" xfId="1" applyFont="1" applyFill="1" applyBorder="1" applyAlignment="1">
      <alignment horizontal="left" vertical="center"/>
    </xf>
    <xf numFmtId="0" fontId="15" fillId="2" borderId="7" xfId="1" applyFont="1" applyFill="1" applyBorder="1" applyAlignment="1">
      <alignment horizontal="left" vertical="center"/>
    </xf>
    <xf numFmtId="0" fontId="15" fillId="2" borderId="4" xfId="1" applyFont="1" applyFill="1" applyBorder="1" applyAlignment="1">
      <alignment horizontal="center" vertical="center"/>
    </xf>
    <xf numFmtId="0" fontId="6" fillId="5" borderId="5" xfId="1" applyFont="1" applyFill="1" applyBorder="1" applyAlignment="1">
      <alignment horizontal="center" vertical="center" wrapText="1"/>
    </xf>
    <xf numFmtId="0" fontId="6" fillId="5" borderId="6"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15" fillId="2" borderId="2"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2" xfId="1" applyFont="1" applyFill="1" applyBorder="1" applyAlignment="1">
      <alignment horizontal="left" vertical="center"/>
    </xf>
    <xf numFmtId="0" fontId="15" fillId="2" borderId="4" xfId="1" applyFont="1" applyFill="1" applyBorder="1" applyAlignment="1">
      <alignment horizontal="left" vertical="center"/>
    </xf>
  </cellXfs>
  <cellStyles count="5">
    <cellStyle name="Normal" xfId="0" builtinId="0"/>
    <cellStyle name="Normal 3" xfId="1" xr:uid="{635B036E-902D-4FCD-9BCB-E6B94DF7E9F7}"/>
    <cellStyle name="Porcentagem" xfId="4" builtinId="5"/>
    <cellStyle name="Porcentagem 2" xfId="3" xr:uid="{3DD29868-20E7-4A59-8B31-21D8F3815B5D}"/>
    <cellStyle name="Vírgula 4" xfId="2" xr:uid="{40AA0497-1BDA-4D63-A03D-958D11D871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323850</xdr:rowOff>
    </xdr:from>
    <xdr:to>
      <xdr:col>1</xdr:col>
      <xdr:colOff>1971675</xdr:colOff>
      <xdr:row>1</xdr:row>
      <xdr:rowOff>323850</xdr:rowOff>
    </xdr:to>
    <xdr:pic>
      <xdr:nvPicPr>
        <xdr:cNvPr id="2" name="Picture 2">
          <a:extLst>
            <a:ext uri="{FF2B5EF4-FFF2-40B4-BE49-F238E27FC236}">
              <a16:creationId xmlns:a16="http://schemas.microsoft.com/office/drawing/2014/main" id="{580C00AE-E263-4B93-9489-9A30FB35A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23850"/>
          <a:ext cx="2143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200025</xdr:colOff>
      <xdr:row>2</xdr:row>
      <xdr:rowOff>57150</xdr:rowOff>
    </xdr:to>
    <xdr:pic>
      <xdr:nvPicPr>
        <xdr:cNvPr id="2" name="Picture 2">
          <a:extLst>
            <a:ext uri="{FF2B5EF4-FFF2-40B4-BE49-F238E27FC236}">
              <a16:creationId xmlns:a16="http://schemas.microsoft.com/office/drawing/2014/main" id="{119D1909-A3B0-4631-8E67-326190DF3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162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164261</xdr:colOff>
      <xdr:row>2</xdr:row>
      <xdr:rowOff>57150</xdr:rowOff>
    </xdr:to>
    <xdr:pic>
      <xdr:nvPicPr>
        <xdr:cNvPr id="2" name="Picture 2">
          <a:extLst>
            <a:ext uri="{FF2B5EF4-FFF2-40B4-BE49-F238E27FC236}">
              <a16:creationId xmlns:a16="http://schemas.microsoft.com/office/drawing/2014/main" id="{1BDBA7E2-599D-471C-97E3-5B3076EDB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162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imar\Desktop\PNAD%20Cont&#237;nua%20retrospectiva%202012-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os Indicadores"/>
      <sheetName val="Estimativas"/>
      <sheetName val="Distribuição"/>
      <sheetName val="Quadros  1"/>
      <sheetName val="Quadros 2"/>
      <sheetName val="Quadro 3"/>
      <sheetName val="Quadro 4"/>
      <sheetName val="Quadro 5"/>
      <sheetName val="Quadro 6"/>
      <sheetName val="Quadro 7"/>
      <sheetName val="Quadro 8"/>
      <sheetName val="Distribuição velho"/>
    </sheetNames>
    <sheetDataSet>
      <sheetData sheetId="0">
        <row r="1">
          <cell r="A1" t="str">
            <v>Pesquisa Nacional por Amostra de Domicílios Contínua - PNAD Contínua</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0EF89-7700-43E0-BFDC-D232CCE89624}">
  <sheetPr>
    <tabColor theme="6" tint="-0.249977111117893"/>
  </sheetPr>
  <dimension ref="A1:AB98"/>
  <sheetViews>
    <sheetView zoomScale="70" zoomScaleNormal="70" workbookViewId="0">
      <pane xSplit="2" ySplit="5" topLeftCell="C6" activePane="bottomRight" state="frozen"/>
      <selection pane="topRight" activeCell="C1" sqref="C1"/>
      <selection pane="bottomLeft" activeCell="A6" sqref="A6"/>
      <selection pane="bottomRight" activeCell="C6" sqref="C6"/>
    </sheetView>
  </sheetViews>
  <sheetFormatPr defaultRowHeight="19.5" customHeight="1" x14ac:dyDescent="0.25"/>
  <cols>
    <col min="1" max="1" width="7.140625" style="1" customWidth="1"/>
    <col min="2" max="2" width="86.140625" style="12" customWidth="1"/>
    <col min="3" max="10" width="12.85546875" style="1" customWidth="1"/>
    <col min="11" max="18" width="12.85546875" style="13" customWidth="1"/>
    <col min="19" max="19" width="12.85546875" style="14" customWidth="1"/>
    <col min="20" max="28" width="12.85546875" style="1" customWidth="1"/>
    <col min="29" max="259" width="9.140625" style="1"/>
    <col min="260" max="260" width="7.140625" style="1" customWidth="1"/>
    <col min="261" max="261" width="86.140625" style="1" customWidth="1"/>
    <col min="262" max="284" width="12.85546875" style="1" customWidth="1"/>
    <col min="285" max="515" width="9.140625" style="1"/>
    <col min="516" max="516" width="7.140625" style="1" customWidth="1"/>
    <col min="517" max="517" width="86.140625" style="1" customWidth="1"/>
    <col min="518" max="540" width="12.85546875" style="1" customWidth="1"/>
    <col min="541" max="771" width="9.140625" style="1"/>
    <col min="772" max="772" width="7.140625" style="1" customWidth="1"/>
    <col min="773" max="773" width="86.140625" style="1" customWidth="1"/>
    <col min="774" max="796" width="12.85546875" style="1" customWidth="1"/>
    <col min="797" max="1027" width="9.140625" style="1"/>
    <col min="1028" max="1028" width="7.140625" style="1" customWidth="1"/>
    <col min="1029" max="1029" width="86.140625" style="1" customWidth="1"/>
    <col min="1030" max="1052" width="12.85546875" style="1" customWidth="1"/>
    <col min="1053" max="1283" width="9.140625" style="1"/>
    <col min="1284" max="1284" width="7.140625" style="1" customWidth="1"/>
    <col min="1285" max="1285" width="86.140625" style="1" customWidth="1"/>
    <col min="1286" max="1308" width="12.85546875" style="1" customWidth="1"/>
    <col min="1309" max="1539" width="9.140625" style="1"/>
    <col min="1540" max="1540" width="7.140625" style="1" customWidth="1"/>
    <col min="1541" max="1541" width="86.140625" style="1" customWidth="1"/>
    <col min="1542" max="1564" width="12.85546875" style="1" customWidth="1"/>
    <col min="1565" max="1795" width="9.140625" style="1"/>
    <col min="1796" max="1796" width="7.140625" style="1" customWidth="1"/>
    <col min="1797" max="1797" width="86.140625" style="1" customWidth="1"/>
    <col min="1798" max="1820" width="12.85546875" style="1" customWidth="1"/>
    <col min="1821" max="2051" width="9.140625" style="1"/>
    <col min="2052" max="2052" width="7.140625" style="1" customWidth="1"/>
    <col min="2053" max="2053" width="86.140625" style="1" customWidth="1"/>
    <col min="2054" max="2076" width="12.85546875" style="1" customWidth="1"/>
    <col min="2077" max="2307" width="9.140625" style="1"/>
    <col min="2308" max="2308" width="7.140625" style="1" customWidth="1"/>
    <col min="2309" max="2309" width="86.140625" style="1" customWidth="1"/>
    <col min="2310" max="2332" width="12.85546875" style="1" customWidth="1"/>
    <col min="2333" max="2563" width="9.140625" style="1"/>
    <col min="2564" max="2564" width="7.140625" style="1" customWidth="1"/>
    <col min="2565" max="2565" width="86.140625" style="1" customWidth="1"/>
    <col min="2566" max="2588" width="12.85546875" style="1" customWidth="1"/>
    <col min="2589" max="2819" width="9.140625" style="1"/>
    <col min="2820" max="2820" width="7.140625" style="1" customWidth="1"/>
    <col min="2821" max="2821" width="86.140625" style="1" customWidth="1"/>
    <col min="2822" max="2844" width="12.85546875" style="1" customWidth="1"/>
    <col min="2845" max="3075" width="9.140625" style="1"/>
    <col min="3076" max="3076" width="7.140625" style="1" customWidth="1"/>
    <col min="3077" max="3077" width="86.140625" style="1" customWidth="1"/>
    <col min="3078" max="3100" width="12.85546875" style="1" customWidth="1"/>
    <col min="3101" max="3331" width="9.140625" style="1"/>
    <col min="3332" max="3332" width="7.140625" style="1" customWidth="1"/>
    <col min="3333" max="3333" width="86.140625" style="1" customWidth="1"/>
    <col min="3334" max="3356" width="12.85546875" style="1" customWidth="1"/>
    <col min="3357" max="3587" width="9.140625" style="1"/>
    <col min="3588" max="3588" width="7.140625" style="1" customWidth="1"/>
    <col min="3589" max="3589" width="86.140625" style="1" customWidth="1"/>
    <col min="3590" max="3612" width="12.85546875" style="1" customWidth="1"/>
    <col min="3613" max="3843" width="9.140625" style="1"/>
    <col min="3844" max="3844" width="7.140625" style="1" customWidth="1"/>
    <col min="3845" max="3845" width="86.140625" style="1" customWidth="1"/>
    <col min="3846" max="3868" width="12.85546875" style="1" customWidth="1"/>
    <col min="3869" max="4099" width="9.140625" style="1"/>
    <col min="4100" max="4100" width="7.140625" style="1" customWidth="1"/>
    <col min="4101" max="4101" width="86.140625" style="1" customWidth="1"/>
    <col min="4102" max="4124" width="12.85546875" style="1" customWidth="1"/>
    <col min="4125" max="4355" width="9.140625" style="1"/>
    <col min="4356" max="4356" width="7.140625" style="1" customWidth="1"/>
    <col min="4357" max="4357" width="86.140625" style="1" customWidth="1"/>
    <col min="4358" max="4380" width="12.85546875" style="1" customWidth="1"/>
    <col min="4381" max="4611" width="9.140625" style="1"/>
    <col min="4612" max="4612" width="7.140625" style="1" customWidth="1"/>
    <col min="4613" max="4613" width="86.140625" style="1" customWidth="1"/>
    <col min="4614" max="4636" width="12.85546875" style="1" customWidth="1"/>
    <col min="4637" max="4867" width="9.140625" style="1"/>
    <col min="4868" max="4868" width="7.140625" style="1" customWidth="1"/>
    <col min="4869" max="4869" width="86.140625" style="1" customWidth="1"/>
    <col min="4870" max="4892" width="12.85546875" style="1" customWidth="1"/>
    <col min="4893" max="5123" width="9.140625" style="1"/>
    <col min="5124" max="5124" width="7.140625" style="1" customWidth="1"/>
    <col min="5125" max="5125" width="86.140625" style="1" customWidth="1"/>
    <col min="5126" max="5148" width="12.85546875" style="1" customWidth="1"/>
    <col min="5149" max="5379" width="9.140625" style="1"/>
    <col min="5380" max="5380" width="7.140625" style="1" customWidth="1"/>
    <col min="5381" max="5381" width="86.140625" style="1" customWidth="1"/>
    <col min="5382" max="5404" width="12.85546875" style="1" customWidth="1"/>
    <col min="5405" max="5635" width="9.140625" style="1"/>
    <col min="5636" max="5636" width="7.140625" style="1" customWidth="1"/>
    <col min="5637" max="5637" width="86.140625" style="1" customWidth="1"/>
    <col min="5638" max="5660" width="12.85546875" style="1" customWidth="1"/>
    <col min="5661" max="5891" width="9.140625" style="1"/>
    <col min="5892" max="5892" width="7.140625" style="1" customWidth="1"/>
    <col min="5893" max="5893" width="86.140625" style="1" customWidth="1"/>
    <col min="5894" max="5916" width="12.85546875" style="1" customWidth="1"/>
    <col min="5917" max="6147" width="9.140625" style="1"/>
    <col min="6148" max="6148" width="7.140625" style="1" customWidth="1"/>
    <col min="6149" max="6149" width="86.140625" style="1" customWidth="1"/>
    <col min="6150" max="6172" width="12.85546875" style="1" customWidth="1"/>
    <col min="6173" max="6403" width="9.140625" style="1"/>
    <col min="6404" max="6404" width="7.140625" style="1" customWidth="1"/>
    <col min="6405" max="6405" width="86.140625" style="1" customWidth="1"/>
    <col min="6406" max="6428" width="12.85546875" style="1" customWidth="1"/>
    <col min="6429" max="6659" width="9.140625" style="1"/>
    <col min="6660" max="6660" width="7.140625" style="1" customWidth="1"/>
    <col min="6661" max="6661" width="86.140625" style="1" customWidth="1"/>
    <col min="6662" max="6684" width="12.85546875" style="1" customWidth="1"/>
    <col min="6685" max="6915" width="9.140625" style="1"/>
    <col min="6916" max="6916" width="7.140625" style="1" customWidth="1"/>
    <col min="6917" max="6917" width="86.140625" style="1" customWidth="1"/>
    <col min="6918" max="6940" width="12.85546875" style="1" customWidth="1"/>
    <col min="6941" max="7171" width="9.140625" style="1"/>
    <col min="7172" max="7172" width="7.140625" style="1" customWidth="1"/>
    <col min="7173" max="7173" width="86.140625" style="1" customWidth="1"/>
    <col min="7174" max="7196" width="12.85546875" style="1" customWidth="1"/>
    <col min="7197" max="7427" width="9.140625" style="1"/>
    <col min="7428" max="7428" width="7.140625" style="1" customWidth="1"/>
    <col min="7429" max="7429" width="86.140625" style="1" customWidth="1"/>
    <col min="7430" max="7452" width="12.85546875" style="1" customWidth="1"/>
    <col min="7453" max="7683" width="9.140625" style="1"/>
    <col min="7684" max="7684" width="7.140625" style="1" customWidth="1"/>
    <col min="7685" max="7685" width="86.140625" style="1" customWidth="1"/>
    <col min="7686" max="7708" width="12.85546875" style="1" customWidth="1"/>
    <col min="7709" max="7939" width="9.140625" style="1"/>
    <col min="7940" max="7940" width="7.140625" style="1" customWidth="1"/>
    <col min="7941" max="7941" width="86.140625" style="1" customWidth="1"/>
    <col min="7942" max="7964" width="12.85546875" style="1" customWidth="1"/>
    <col min="7965" max="8195" width="9.140625" style="1"/>
    <col min="8196" max="8196" width="7.140625" style="1" customWidth="1"/>
    <col min="8197" max="8197" width="86.140625" style="1" customWidth="1"/>
    <col min="8198" max="8220" width="12.85546875" style="1" customWidth="1"/>
    <col min="8221" max="8451" width="9.140625" style="1"/>
    <col min="8452" max="8452" width="7.140625" style="1" customWidth="1"/>
    <col min="8453" max="8453" width="86.140625" style="1" customWidth="1"/>
    <col min="8454" max="8476" width="12.85546875" style="1" customWidth="1"/>
    <col min="8477" max="8707" width="9.140625" style="1"/>
    <col min="8708" max="8708" width="7.140625" style="1" customWidth="1"/>
    <col min="8709" max="8709" width="86.140625" style="1" customWidth="1"/>
    <col min="8710" max="8732" width="12.85546875" style="1" customWidth="1"/>
    <col min="8733" max="8963" width="9.140625" style="1"/>
    <col min="8964" max="8964" width="7.140625" style="1" customWidth="1"/>
    <col min="8965" max="8965" width="86.140625" style="1" customWidth="1"/>
    <col min="8966" max="8988" width="12.85546875" style="1" customWidth="1"/>
    <col min="8989" max="9219" width="9.140625" style="1"/>
    <col min="9220" max="9220" width="7.140625" style="1" customWidth="1"/>
    <col min="9221" max="9221" width="86.140625" style="1" customWidth="1"/>
    <col min="9222" max="9244" width="12.85546875" style="1" customWidth="1"/>
    <col min="9245" max="9475" width="9.140625" style="1"/>
    <col min="9476" max="9476" width="7.140625" style="1" customWidth="1"/>
    <col min="9477" max="9477" width="86.140625" style="1" customWidth="1"/>
    <col min="9478" max="9500" width="12.85546875" style="1" customWidth="1"/>
    <col min="9501" max="9731" width="9.140625" style="1"/>
    <col min="9732" max="9732" width="7.140625" style="1" customWidth="1"/>
    <col min="9733" max="9733" width="86.140625" style="1" customWidth="1"/>
    <col min="9734" max="9756" width="12.85546875" style="1" customWidth="1"/>
    <col min="9757" max="9987" width="9.140625" style="1"/>
    <col min="9988" max="9988" width="7.140625" style="1" customWidth="1"/>
    <col min="9989" max="9989" width="86.140625" style="1" customWidth="1"/>
    <col min="9990" max="10012" width="12.85546875" style="1" customWidth="1"/>
    <col min="10013" max="10243" width="9.140625" style="1"/>
    <col min="10244" max="10244" width="7.140625" style="1" customWidth="1"/>
    <col min="10245" max="10245" width="86.140625" style="1" customWidth="1"/>
    <col min="10246" max="10268" width="12.85546875" style="1" customWidth="1"/>
    <col min="10269" max="10499" width="9.140625" style="1"/>
    <col min="10500" max="10500" width="7.140625" style="1" customWidth="1"/>
    <col min="10501" max="10501" width="86.140625" style="1" customWidth="1"/>
    <col min="10502" max="10524" width="12.85546875" style="1" customWidth="1"/>
    <col min="10525" max="10755" width="9.140625" style="1"/>
    <col min="10756" max="10756" width="7.140625" style="1" customWidth="1"/>
    <col min="10757" max="10757" width="86.140625" style="1" customWidth="1"/>
    <col min="10758" max="10780" width="12.85546875" style="1" customWidth="1"/>
    <col min="10781" max="11011" width="9.140625" style="1"/>
    <col min="11012" max="11012" width="7.140625" style="1" customWidth="1"/>
    <col min="11013" max="11013" width="86.140625" style="1" customWidth="1"/>
    <col min="11014" max="11036" width="12.85546875" style="1" customWidth="1"/>
    <col min="11037" max="11267" width="9.140625" style="1"/>
    <col min="11268" max="11268" width="7.140625" style="1" customWidth="1"/>
    <col min="11269" max="11269" width="86.140625" style="1" customWidth="1"/>
    <col min="11270" max="11292" width="12.85546875" style="1" customWidth="1"/>
    <col min="11293" max="11523" width="9.140625" style="1"/>
    <col min="11524" max="11524" width="7.140625" style="1" customWidth="1"/>
    <col min="11525" max="11525" width="86.140625" style="1" customWidth="1"/>
    <col min="11526" max="11548" width="12.85546875" style="1" customWidth="1"/>
    <col min="11549" max="11779" width="9.140625" style="1"/>
    <col min="11780" max="11780" width="7.140625" style="1" customWidth="1"/>
    <col min="11781" max="11781" width="86.140625" style="1" customWidth="1"/>
    <col min="11782" max="11804" width="12.85546875" style="1" customWidth="1"/>
    <col min="11805" max="12035" width="9.140625" style="1"/>
    <col min="12036" max="12036" width="7.140625" style="1" customWidth="1"/>
    <col min="12037" max="12037" width="86.140625" style="1" customWidth="1"/>
    <col min="12038" max="12060" width="12.85546875" style="1" customWidth="1"/>
    <col min="12061" max="12291" width="9.140625" style="1"/>
    <col min="12292" max="12292" width="7.140625" style="1" customWidth="1"/>
    <col min="12293" max="12293" width="86.140625" style="1" customWidth="1"/>
    <col min="12294" max="12316" width="12.85546875" style="1" customWidth="1"/>
    <col min="12317" max="12547" width="9.140625" style="1"/>
    <col min="12548" max="12548" width="7.140625" style="1" customWidth="1"/>
    <col min="12549" max="12549" width="86.140625" style="1" customWidth="1"/>
    <col min="12550" max="12572" width="12.85546875" style="1" customWidth="1"/>
    <col min="12573" max="12803" width="9.140625" style="1"/>
    <col min="12804" max="12804" width="7.140625" style="1" customWidth="1"/>
    <col min="12805" max="12805" width="86.140625" style="1" customWidth="1"/>
    <col min="12806" max="12828" width="12.85546875" style="1" customWidth="1"/>
    <col min="12829" max="13059" width="9.140625" style="1"/>
    <col min="13060" max="13060" width="7.140625" style="1" customWidth="1"/>
    <col min="13061" max="13061" width="86.140625" style="1" customWidth="1"/>
    <col min="13062" max="13084" width="12.85546875" style="1" customWidth="1"/>
    <col min="13085" max="13315" width="9.140625" style="1"/>
    <col min="13316" max="13316" width="7.140625" style="1" customWidth="1"/>
    <col min="13317" max="13317" width="86.140625" style="1" customWidth="1"/>
    <col min="13318" max="13340" width="12.85546875" style="1" customWidth="1"/>
    <col min="13341" max="13571" width="9.140625" style="1"/>
    <col min="13572" max="13572" width="7.140625" style="1" customWidth="1"/>
    <col min="13573" max="13573" width="86.140625" style="1" customWidth="1"/>
    <col min="13574" max="13596" width="12.85546875" style="1" customWidth="1"/>
    <col min="13597" max="13827" width="9.140625" style="1"/>
    <col min="13828" max="13828" width="7.140625" style="1" customWidth="1"/>
    <col min="13829" max="13829" width="86.140625" style="1" customWidth="1"/>
    <col min="13830" max="13852" width="12.85546875" style="1" customWidth="1"/>
    <col min="13853" max="14083" width="9.140625" style="1"/>
    <col min="14084" max="14084" width="7.140625" style="1" customWidth="1"/>
    <col min="14085" max="14085" width="86.140625" style="1" customWidth="1"/>
    <col min="14086" max="14108" width="12.85546875" style="1" customWidth="1"/>
    <col min="14109" max="14339" width="9.140625" style="1"/>
    <col min="14340" max="14340" width="7.140625" style="1" customWidth="1"/>
    <col min="14341" max="14341" width="86.140625" style="1" customWidth="1"/>
    <col min="14342" max="14364" width="12.85546875" style="1" customWidth="1"/>
    <col min="14365" max="14595" width="9.140625" style="1"/>
    <col min="14596" max="14596" width="7.140625" style="1" customWidth="1"/>
    <col min="14597" max="14597" width="86.140625" style="1" customWidth="1"/>
    <col min="14598" max="14620" width="12.85546875" style="1" customWidth="1"/>
    <col min="14621" max="14851" width="9.140625" style="1"/>
    <col min="14852" max="14852" width="7.140625" style="1" customWidth="1"/>
    <col min="14853" max="14853" width="86.140625" style="1" customWidth="1"/>
    <col min="14854" max="14876" width="12.85546875" style="1" customWidth="1"/>
    <col min="14877" max="15107" width="9.140625" style="1"/>
    <col min="15108" max="15108" width="7.140625" style="1" customWidth="1"/>
    <col min="15109" max="15109" width="86.140625" style="1" customWidth="1"/>
    <col min="15110" max="15132" width="12.85546875" style="1" customWidth="1"/>
    <col min="15133" max="15363" width="9.140625" style="1"/>
    <col min="15364" max="15364" width="7.140625" style="1" customWidth="1"/>
    <col min="15365" max="15365" width="86.140625" style="1" customWidth="1"/>
    <col min="15366" max="15388" width="12.85546875" style="1" customWidth="1"/>
    <col min="15389" max="15619" width="9.140625" style="1"/>
    <col min="15620" max="15620" width="7.140625" style="1" customWidth="1"/>
    <col min="15621" max="15621" width="86.140625" style="1" customWidth="1"/>
    <col min="15622" max="15644" width="12.85546875" style="1" customWidth="1"/>
    <col min="15645" max="15875" width="9.140625" style="1"/>
    <col min="15876" max="15876" width="7.140625" style="1" customWidth="1"/>
    <col min="15877" max="15877" width="86.140625" style="1" customWidth="1"/>
    <col min="15878" max="15900" width="12.85546875" style="1" customWidth="1"/>
    <col min="15901" max="16131" width="9.140625" style="1"/>
    <col min="16132" max="16132" width="7.140625" style="1" customWidth="1"/>
    <col min="16133" max="16133" width="86.140625" style="1" customWidth="1"/>
    <col min="16134" max="16156" width="12.85546875" style="1" customWidth="1"/>
    <col min="16157" max="16384" width="9.140625" style="1"/>
  </cols>
  <sheetData>
    <row r="1" spans="1:28" ht="68.25" customHeight="1" x14ac:dyDescent="0.25">
      <c r="A1" s="75" t="s">
        <v>0</v>
      </c>
      <c r="B1" s="75"/>
      <c r="C1" s="75"/>
      <c r="D1" s="75"/>
      <c r="E1" s="75"/>
      <c r="F1" s="75"/>
      <c r="G1" s="75"/>
      <c r="H1" s="75"/>
      <c r="I1" s="75"/>
      <c r="J1" s="75"/>
      <c r="K1" s="75"/>
      <c r="L1" s="75"/>
      <c r="M1" s="75"/>
      <c r="N1" s="75"/>
      <c r="O1" s="75"/>
      <c r="P1" s="75"/>
      <c r="Q1" s="75"/>
      <c r="R1" s="75"/>
      <c r="S1" s="75"/>
    </row>
    <row r="2" spans="1:28" ht="26.25" x14ac:dyDescent="0.25">
      <c r="A2" s="76" t="s">
        <v>245</v>
      </c>
      <c r="B2" s="76"/>
      <c r="C2" s="76"/>
      <c r="D2" s="76"/>
      <c r="E2" s="76"/>
      <c r="F2" s="76"/>
      <c r="G2" s="76"/>
      <c r="H2" s="76"/>
      <c r="I2" s="76"/>
      <c r="J2" s="76"/>
      <c r="K2" s="76"/>
      <c r="L2" s="76"/>
      <c r="M2" s="76"/>
      <c r="N2" s="76"/>
      <c r="O2" s="76"/>
      <c r="P2" s="76"/>
      <c r="Q2" s="76"/>
      <c r="R2" s="76"/>
      <c r="S2" s="76"/>
    </row>
    <row r="3" spans="1:28" s="2" customFormat="1" ht="36.75" customHeight="1" x14ac:dyDescent="0.25">
      <c r="A3" s="75" t="s">
        <v>246</v>
      </c>
      <c r="B3" s="75"/>
      <c r="C3" s="75"/>
      <c r="D3" s="75"/>
      <c r="E3" s="75"/>
      <c r="F3" s="75"/>
      <c r="G3" s="75"/>
      <c r="H3" s="75"/>
      <c r="I3" s="75"/>
      <c r="J3" s="75"/>
      <c r="K3" s="75"/>
      <c r="L3" s="75"/>
      <c r="M3" s="75"/>
      <c r="N3" s="75"/>
      <c r="O3" s="75"/>
      <c r="P3" s="75"/>
      <c r="Q3" s="75"/>
      <c r="R3" s="75"/>
      <c r="S3" s="75"/>
    </row>
    <row r="4" spans="1:28" s="2" customFormat="1" ht="87.75" customHeight="1" x14ac:dyDescent="0.25">
      <c r="A4" s="77" t="s">
        <v>1</v>
      </c>
      <c r="B4" s="78" t="s">
        <v>2</v>
      </c>
      <c r="C4" s="79" t="s">
        <v>3</v>
      </c>
      <c r="D4" s="79"/>
      <c r="E4" s="79"/>
      <c r="F4" s="79"/>
      <c r="G4" s="79"/>
      <c r="H4" s="79"/>
      <c r="I4" s="79"/>
      <c r="J4" s="79"/>
      <c r="K4" s="74" t="s">
        <v>4</v>
      </c>
      <c r="L4" s="74"/>
      <c r="M4" s="74"/>
      <c r="N4" s="74"/>
      <c r="O4" s="74"/>
      <c r="P4" s="74"/>
      <c r="Q4" s="74"/>
      <c r="R4" s="74"/>
      <c r="S4" s="74"/>
      <c r="T4" s="74" t="s">
        <v>240</v>
      </c>
      <c r="U4" s="74"/>
      <c r="V4" s="74"/>
      <c r="W4" s="74"/>
      <c r="X4" s="74"/>
      <c r="Y4" s="74"/>
      <c r="Z4" s="74"/>
      <c r="AA4" s="74"/>
      <c r="AB4" s="74"/>
    </row>
    <row r="5" spans="1:28" s="6" customFormat="1" ht="86.25" customHeight="1" x14ac:dyDescent="0.25">
      <c r="A5" s="77"/>
      <c r="B5" s="78"/>
      <c r="C5" s="3">
        <v>2012</v>
      </c>
      <c r="D5" s="3">
        <v>2013</v>
      </c>
      <c r="E5" s="3">
        <v>2014</v>
      </c>
      <c r="F5" s="3">
        <v>2015</v>
      </c>
      <c r="G5" s="3">
        <v>2016</v>
      </c>
      <c r="H5" s="3">
        <v>2017</v>
      </c>
      <c r="I5" s="3">
        <v>2018</v>
      </c>
      <c r="J5" s="3">
        <v>2019</v>
      </c>
      <c r="K5" s="3" t="s">
        <v>5</v>
      </c>
      <c r="L5" s="3" t="s">
        <v>6</v>
      </c>
      <c r="M5" s="3" t="s">
        <v>7</v>
      </c>
      <c r="N5" s="3" t="s">
        <v>8</v>
      </c>
      <c r="O5" s="3" t="s">
        <v>9</v>
      </c>
      <c r="P5" s="3" t="s">
        <v>10</v>
      </c>
      <c r="Q5" s="3" t="s">
        <v>250</v>
      </c>
      <c r="R5" s="4" t="s">
        <v>257</v>
      </c>
      <c r="S5" s="4" t="s">
        <v>258</v>
      </c>
      <c r="T5" s="5" t="s">
        <v>11</v>
      </c>
      <c r="U5" s="5" t="s">
        <v>12</v>
      </c>
      <c r="V5" s="5" t="s">
        <v>13</v>
      </c>
      <c r="W5" s="5" t="s">
        <v>14</v>
      </c>
      <c r="X5" s="5" t="s">
        <v>15</v>
      </c>
      <c r="Y5" s="5" t="s">
        <v>16</v>
      </c>
      <c r="Z5" s="5" t="s">
        <v>251</v>
      </c>
      <c r="AA5" s="4" t="s">
        <v>257</v>
      </c>
      <c r="AB5" s="4" t="s">
        <v>258</v>
      </c>
    </row>
    <row r="6" spans="1:28" s="8" customFormat="1" ht="65.099999999999994" customHeight="1" x14ac:dyDescent="0.25">
      <c r="A6" s="40">
        <v>1</v>
      </c>
      <c r="B6" s="7" t="s">
        <v>17</v>
      </c>
      <c r="C6" s="15">
        <v>197716.75</v>
      </c>
      <c r="D6" s="15">
        <v>199431.5</v>
      </c>
      <c r="E6" s="15">
        <v>201142.75</v>
      </c>
      <c r="F6" s="15">
        <v>202845.75</v>
      </c>
      <c r="G6" s="15">
        <v>204535</v>
      </c>
      <c r="H6" s="15">
        <v>206206.75</v>
      </c>
      <c r="I6" s="15">
        <v>207855.5</v>
      </c>
      <c r="J6" s="15">
        <v>209476</v>
      </c>
      <c r="K6" s="16">
        <f>(D6/C6-1)*100</f>
        <v>0.86727604009271264</v>
      </c>
      <c r="L6" s="16">
        <f>(E6/D6-1)*100</f>
        <v>0.85806404705375261</v>
      </c>
      <c r="M6" s="16">
        <f>(F6/E6-1)*100</f>
        <v>0.84666238281021489</v>
      </c>
      <c r="N6" s="16">
        <f>(G6/F6-1)*100</f>
        <v>0.83277564356167844</v>
      </c>
      <c r="O6" s="16">
        <f>(H6/G6-1)*100</f>
        <v>0.81734177524628304</v>
      </c>
      <c r="P6" s="16">
        <f t="shared" ref="P6:Q21" si="0">(I6/H6-1)*100</f>
        <v>0.79956160503960039</v>
      </c>
      <c r="Q6" s="16">
        <f t="shared" si="0"/>
        <v>0.77962815513661354</v>
      </c>
      <c r="R6" s="16">
        <f>(J6/E6-1)*100</f>
        <v>4.1429532011469483</v>
      </c>
      <c r="S6" s="16">
        <f>(J6/C6-1)*100</f>
        <v>5.9475234141771027</v>
      </c>
      <c r="T6" s="17">
        <f>D6-C6</f>
        <v>1714.75</v>
      </c>
      <c r="U6" s="17">
        <f>E6-D6</f>
        <v>1711.25</v>
      </c>
      <c r="V6" s="17">
        <f>F6-E6</f>
        <v>1703</v>
      </c>
      <c r="W6" s="17">
        <f>G6-F6</f>
        <v>1689.25</v>
      </c>
      <c r="X6" s="17">
        <f>H6-G6</f>
        <v>1671.75</v>
      </c>
      <c r="Y6" s="17">
        <f t="shared" ref="Y6:Z21" si="1">I6-H6</f>
        <v>1648.75</v>
      </c>
      <c r="Z6" s="17">
        <f t="shared" si="1"/>
        <v>1620.5</v>
      </c>
      <c r="AA6" s="17">
        <f>J6-E6</f>
        <v>8333.25</v>
      </c>
      <c r="AB6" s="17">
        <f>J6-C6</f>
        <v>11759.25</v>
      </c>
    </row>
    <row r="7" spans="1:28" s="8" customFormat="1" ht="65.099999999999994" customHeight="1" x14ac:dyDescent="0.25">
      <c r="A7" s="40">
        <v>2</v>
      </c>
      <c r="B7" s="7" t="s">
        <v>18</v>
      </c>
      <c r="C7" s="15">
        <v>156521.25</v>
      </c>
      <c r="D7" s="15">
        <v>158704.25</v>
      </c>
      <c r="E7" s="15">
        <v>161199</v>
      </c>
      <c r="F7" s="15">
        <v>163527</v>
      </c>
      <c r="G7" s="15">
        <v>165600.5</v>
      </c>
      <c r="H7" s="15">
        <v>167668.5</v>
      </c>
      <c r="I7" s="15">
        <v>169376.25</v>
      </c>
      <c r="J7" s="15">
        <v>171033.75</v>
      </c>
      <c r="K7" s="16">
        <f t="shared" ref="K7:K70" si="2">(D7/C7-1)*100</f>
        <v>1.3946988028782137</v>
      </c>
      <c r="L7" s="16">
        <f t="shared" ref="L7:L70" si="3">(E7/D7-1)*100</f>
        <v>1.5719490813888015</v>
      </c>
      <c r="M7" s="16">
        <f t="shared" ref="M7:M70" si="4">(F7/E7-1)*100</f>
        <v>1.4441776934100092</v>
      </c>
      <c r="N7" s="16">
        <f t="shared" ref="N7:N70" si="5">(G7/F7-1)*100</f>
        <v>1.2679863264170477</v>
      </c>
      <c r="O7" s="16">
        <f t="shared" ref="O7:O70" si="6">(H7/G7-1)*100</f>
        <v>1.2487885000347143</v>
      </c>
      <c r="P7" s="16">
        <f t="shared" si="0"/>
        <v>1.0185276304135904</v>
      </c>
      <c r="Q7" s="16">
        <f t="shared" si="0"/>
        <v>0.97859056390727783</v>
      </c>
      <c r="R7" s="16">
        <f t="shared" ref="R7:R16" si="7">(J7/E7-1)*100</f>
        <v>6.1009993858522682</v>
      </c>
      <c r="S7" s="16">
        <f t="shared" ref="S7:S70" si="8">(J7/C7-1)*100</f>
        <v>9.2719039746999243</v>
      </c>
      <c r="T7" s="17">
        <f t="shared" ref="T7:T70" si="9">D7-C7</f>
        <v>2183</v>
      </c>
      <c r="U7" s="17">
        <f t="shared" ref="U7:U70" si="10">E7-D7</f>
        <v>2494.75</v>
      </c>
      <c r="V7" s="17">
        <f t="shared" ref="V7:V70" si="11">F7-E7</f>
        <v>2328</v>
      </c>
      <c r="W7" s="17">
        <f t="shared" ref="W7:W70" si="12">G7-F7</f>
        <v>2073.5</v>
      </c>
      <c r="X7" s="17">
        <f t="shared" ref="X7:X70" si="13">H7-G7</f>
        <v>2068</v>
      </c>
      <c r="Y7" s="17">
        <f t="shared" si="1"/>
        <v>1707.75</v>
      </c>
      <c r="Z7" s="17">
        <f t="shared" si="1"/>
        <v>1657.5</v>
      </c>
      <c r="AA7" s="17">
        <f>J7-E7</f>
        <v>9834.75</v>
      </c>
      <c r="AB7" s="17">
        <f t="shared" ref="AB7:AB70" si="14">J7-C7</f>
        <v>14512.5</v>
      </c>
    </row>
    <row r="8" spans="1:28" s="8" customFormat="1" ht="65.099999999999994" customHeight="1" x14ac:dyDescent="0.25">
      <c r="A8" s="40">
        <v>3</v>
      </c>
      <c r="B8" s="7" t="s">
        <v>19</v>
      </c>
      <c r="C8" s="15">
        <v>96122</v>
      </c>
      <c r="D8" s="15">
        <v>97225.25</v>
      </c>
      <c r="E8" s="15">
        <v>98336</v>
      </c>
      <c r="F8" s="15">
        <v>100215.75</v>
      </c>
      <c r="G8" s="15">
        <v>101670.5</v>
      </c>
      <c r="H8" s="15">
        <v>103469.5</v>
      </c>
      <c r="I8" s="15">
        <v>104360.5</v>
      </c>
      <c r="J8" s="15">
        <v>105964.25</v>
      </c>
      <c r="K8" s="16">
        <f t="shared" si="2"/>
        <v>1.1477601381577607</v>
      </c>
      <c r="L8" s="16">
        <f t="shared" si="3"/>
        <v>1.1424501351243732</v>
      </c>
      <c r="M8" s="16">
        <f t="shared" si="4"/>
        <v>1.9115583306215322</v>
      </c>
      <c r="N8" s="16">
        <f t="shared" si="5"/>
        <v>1.4516181338761536</v>
      </c>
      <c r="O8" s="16">
        <f t="shared" si="6"/>
        <v>1.76944148007534</v>
      </c>
      <c r="P8" s="16">
        <f t="shared" si="0"/>
        <v>0.86112332619756593</v>
      </c>
      <c r="Q8" s="16">
        <f t="shared" si="0"/>
        <v>1.5367404334015289</v>
      </c>
      <c r="R8" s="16">
        <f t="shared" si="7"/>
        <v>7.757332004555817</v>
      </c>
      <c r="S8" s="16">
        <f t="shared" si="8"/>
        <v>10.23933126651546</v>
      </c>
      <c r="T8" s="17">
        <f t="shared" si="9"/>
        <v>1103.25</v>
      </c>
      <c r="U8" s="17">
        <f t="shared" si="10"/>
        <v>1110.75</v>
      </c>
      <c r="V8" s="17">
        <f t="shared" si="11"/>
        <v>1879.75</v>
      </c>
      <c r="W8" s="17">
        <f t="shared" si="12"/>
        <v>1454.75</v>
      </c>
      <c r="X8" s="17">
        <f t="shared" si="13"/>
        <v>1799</v>
      </c>
      <c r="Y8" s="17">
        <f t="shared" si="1"/>
        <v>891</v>
      </c>
      <c r="Z8" s="17">
        <f t="shared" si="1"/>
        <v>1603.75</v>
      </c>
      <c r="AA8" s="17">
        <f t="shared" ref="AA8:AA70" si="15">J8-E8</f>
        <v>7628.25</v>
      </c>
      <c r="AB8" s="17">
        <f t="shared" si="14"/>
        <v>9842.25</v>
      </c>
    </row>
    <row r="9" spans="1:28" s="8" customFormat="1" ht="65.099999999999994" customHeight="1" x14ac:dyDescent="0.25">
      <c r="A9" s="40">
        <v>4</v>
      </c>
      <c r="B9" s="7" t="s">
        <v>20</v>
      </c>
      <c r="C9" s="15">
        <v>89064.25</v>
      </c>
      <c r="D9" s="15">
        <v>90302</v>
      </c>
      <c r="E9" s="15">
        <v>91637.5</v>
      </c>
      <c r="F9" s="15">
        <v>91685</v>
      </c>
      <c r="G9" s="15">
        <v>89974.75</v>
      </c>
      <c r="H9" s="15">
        <v>90293.5</v>
      </c>
      <c r="I9" s="15">
        <v>91570.5</v>
      </c>
      <c r="J9" s="15">
        <v>93389.5</v>
      </c>
      <c r="K9" s="16">
        <f t="shared" si="2"/>
        <v>1.3897270790468763</v>
      </c>
      <c r="L9" s="16">
        <f t="shared" si="3"/>
        <v>1.4789262696285776</v>
      </c>
      <c r="M9" s="16">
        <f t="shared" si="4"/>
        <v>5.1834674669204439E-2</v>
      </c>
      <c r="N9" s="16">
        <f t="shared" si="5"/>
        <v>-1.8653542018868929</v>
      </c>
      <c r="O9" s="16">
        <f t="shared" si="6"/>
        <v>0.35426605797737043</v>
      </c>
      <c r="P9" s="16">
        <f t="shared" si="0"/>
        <v>1.4142767751831542</v>
      </c>
      <c r="Q9" s="16">
        <f t="shared" si="0"/>
        <v>1.9864476004826992</v>
      </c>
      <c r="R9" s="16">
        <f t="shared" si="7"/>
        <v>1.9118810530623476</v>
      </c>
      <c r="S9" s="16">
        <f t="shared" si="8"/>
        <v>4.8563256300928836</v>
      </c>
      <c r="T9" s="17">
        <f t="shared" si="9"/>
        <v>1237.75</v>
      </c>
      <c r="U9" s="17">
        <f t="shared" si="10"/>
        <v>1335.5</v>
      </c>
      <c r="V9" s="17">
        <f t="shared" si="11"/>
        <v>47.5</v>
      </c>
      <c r="W9" s="17">
        <f t="shared" si="12"/>
        <v>-1710.25</v>
      </c>
      <c r="X9" s="17">
        <f t="shared" si="13"/>
        <v>318.75</v>
      </c>
      <c r="Y9" s="17">
        <f t="shared" si="1"/>
        <v>1277</v>
      </c>
      <c r="Z9" s="17">
        <f t="shared" si="1"/>
        <v>1819</v>
      </c>
      <c r="AA9" s="17">
        <f t="shared" si="15"/>
        <v>1752</v>
      </c>
      <c r="AB9" s="17">
        <f t="shared" si="14"/>
        <v>4325.25</v>
      </c>
    </row>
    <row r="10" spans="1:28" s="8" customFormat="1" ht="65.099999999999994" customHeight="1" x14ac:dyDescent="0.25">
      <c r="A10" s="40">
        <v>5</v>
      </c>
      <c r="B10" s="7" t="s">
        <v>21</v>
      </c>
      <c r="C10" s="15">
        <v>7057.5</v>
      </c>
      <c r="D10" s="15">
        <v>6923.75</v>
      </c>
      <c r="E10" s="15">
        <v>6698.75</v>
      </c>
      <c r="F10" s="15">
        <v>8531</v>
      </c>
      <c r="G10" s="15">
        <v>11695.5</v>
      </c>
      <c r="H10" s="15">
        <v>13176</v>
      </c>
      <c r="I10" s="15">
        <v>12789.75</v>
      </c>
      <c r="J10" s="15">
        <v>12575</v>
      </c>
      <c r="K10" s="16">
        <f t="shared" si="2"/>
        <v>-1.8951470067304244</v>
      </c>
      <c r="L10" s="16">
        <f t="shared" si="3"/>
        <v>-3.2496840584943176</v>
      </c>
      <c r="M10" s="16">
        <f t="shared" si="4"/>
        <v>27.352117932450092</v>
      </c>
      <c r="N10" s="16">
        <f t="shared" si="5"/>
        <v>37.094127300433712</v>
      </c>
      <c r="O10" s="16">
        <f t="shared" si="6"/>
        <v>12.658714890342448</v>
      </c>
      <c r="P10" s="16">
        <f t="shared" si="0"/>
        <v>-2.9314663023679466</v>
      </c>
      <c r="Q10" s="16">
        <f t="shared" si="0"/>
        <v>-1.6790789499403824</v>
      </c>
      <c r="R10" s="16">
        <f t="shared" si="7"/>
        <v>87.721589848852389</v>
      </c>
      <c r="S10" s="16">
        <f t="shared" si="8"/>
        <v>78.17924194119729</v>
      </c>
      <c r="T10" s="17">
        <f t="shared" si="9"/>
        <v>-133.75</v>
      </c>
      <c r="U10" s="17">
        <f t="shared" si="10"/>
        <v>-225</v>
      </c>
      <c r="V10" s="17">
        <f t="shared" si="11"/>
        <v>1832.25</v>
      </c>
      <c r="W10" s="17">
        <f t="shared" si="12"/>
        <v>3164.5</v>
      </c>
      <c r="X10" s="17">
        <f t="shared" si="13"/>
        <v>1480.5</v>
      </c>
      <c r="Y10" s="17">
        <f t="shared" si="1"/>
        <v>-386.25</v>
      </c>
      <c r="Z10" s="17">
        <f t="shared" si="1"/>
        <v>-214.75</v>
      </c>
      <c r="AA10" s="17">
        <f t="shared" si="15"/>
        <v>5876.25</v>
      </c>
      <c r="AB10" s="17">
        <f t="shared" si="14"/>
        <v>5517.5</v>
      </c>
    </row>
    <row r="11" spans="1:28" s="8" customFormat="1" ht="65.099999999999994" customHeight="1" x14ac:dyDescent="0.25">
      <c r="A11" s="40">
        <v>6</v>
      </c>
      <c r="B11" s="7" t="s">
        <v>22</v>
      </c>
      <c r="C11" s="15">
        <v>60399.5</v>
      </c>
      <c r="D11" s="15">
        <v>61479</v>
      </c>
      <c r="E11" s="15">
        <v>62863</v>
      </c>
      <c r="F11" s="15">
        <v>63311.25</v>
      </c>
      <c r="G11" s="15">
        <v>63930.25</v>
      </c>
      <c r="H11" s="15">
        <v>64199.25</v>
      </c>
      <c r="I11" s="15">
        <v>65015.5</v>
      </c>
      <c r="J11" s="15">
        <v>65069.5</v>
      </c>
      <c r="K11" s="16">
        <f t="shared" si="2"/>
        <v>1.7872664508812086</v>
      </c>
      <c r="L11" s="16">
        <f t="shared" si="3"/>
        <v>2.2511751980351047</v>
      </c>
      <c r="M11" s="16">
        <f t="shared" si="4"/>
        <v>0.71305855590728662</v>
      </c>
      <c r="N11" s="16">
        <f t="shared" si="5"/>
        <v>0.9777093328594777</v>
      </c>
      <c r="O11" s="16">
        <f t="shared" si="6"/>
        <v>0.42077107472597852</v>
      </c>
      <c r="P11" s="16">
        <f t="shared" si="0"/>
        <v>1.2714322986639326</v>
      </c>
      <c r="Q11" s="16">
        <f t="shared" si="0"/>
        <v>8.30571171489769E-2</v>
      </c>
      <c r="R11" s="16">
        <f t="shared" si="7"/>
        <v>3.5100138396194858</v>
      </c>
      <c r="S11" s="16">
        <f t="shared" si="8"/>
        <v>7.7318520848682626</v>
      </c>
      <c r="T11" s="17">
        <f t="shared" si="9"/>
        <v>1079.5</v>
      </c>
      <c r="U11" s="17">
        <f t="shared" si="10"/>
        <v>1384</v>
      </c>
      <c r="V11" s="17">
        <f t="shared" si="11"/>
        <v>448.25</v>
      </c>
      <c r="W11" s="17">
        <f t="shared" si="12"/>
        <v>619</v>
      </c>
      <c r="X11" s="17">
        <f t="shared" si="13"/>
        <v>269</v>
      </c>
      <c r="Y11" s="17">
        <f t="shared" si="1"/>
        <v>816.25</v>
      </c>
      <c r="Z11" s="17">
        <f t="shared" si="1"/>
        <v>54</v>
      </c>
      <c r="AA11" s="17">
        <f t="shared" si="15"/>
        <v>2206.5</v>
      </c>
      <c r="AB11" s="17">
        <f t="shared" si="14"/>
        <v>4670</v>
      </c>
    </row>
    <row r="12" spans="1:28" s="8" customFormat="1" ht="65.099999999999994" customHeight="1" x14ac:dyDescent="0.25">
      <c r="A12" s="40">
        <v>7</v>
      </c>
      <c r="B12" s="9" t="s">
        <v>23</v>
      </c>
      <c r="C12" s="15">
        <v>62408.25</v>
      </c>
      <c r="D12" s="15">
        <v>63039.25</v>
      </c>
      <c r="E12" s="15">
        <v>64083.25</v>
      </c>
      <c r="F12" s="15">
        <v>62981.5</v>
      </c>
      <c r="G12" s="15">
        <v>61564.75</v>
      </c>
      <c r="H12" s="15">
        <v>61286</v>
      </c>
      <c r="I12" s="15">
        <v>61725.5</v>
      </c>
      <c r="J12" s="15">
        <v>62633</v>
      </c>
      <c r="K12" s="16">
        <f t="shared" si="2"/>
        <v>1.0110842717108826</v>
      </c>
      <c r="L12" s="16">
        <f t="shared" si="3"/>
        <v>1.6561110736564855</v>
      </c>
      <c r="M12" s="16">
        <f t="shared" si="4"/>
        <v>-1.7192480094252449</v>
      </c>
      <c r="N12" s="16">
        <f t="shared" si="5"/>
        <v>-2.2494700824845393</v>
      </c>
      <c r="O12" s="16">
        <f t="shared" si="6"/>
        <v>-0.45277533003870163</v>
      </c>
      <c r="P12" s="16">
        <f t="shared" si="0"/>
        <v>0.7171295238716846</v>
      </c>
      <c r="Q12" s="16">
        <f t="shared" si="0"/>
        <v>1.4702189532689092</v>
      </c>
      <c r="R12" s="16">
        <f t="shared" si="7"/>
        <v>-2.2630718635524905</v>
      </c>
      <c r="S12" s="16">
        <f t="shared" si="8"/>
        <v>0.36012866888592843</v>
      </c>
      <c r="T12" s="17">
        <f t="shared" si="9"/>
        <v>631</v>
      </c>
      <c r="U12" s="17">
        <f t="shared" si="10"/>
        <v>1044</v>
      </c>
      <c r="V12" s="17">
        <f t="shared" si="11"/>
        <v>-1101.75</v>
      </c>
      <c r="W12" s="17">
        <f t="shared" si="12"/>
        <v>-1416.75</v>
      </c>
      <c r="X12" s="17">
        <f t="shared" si="13"/>
        <v>-278.75</v>
      </c>
      <c r="Y12" s="17">
        <f t="shared" si="1"/>
        <v>439.5</v>
      </c>
      <c r="Z12" s="17">
        <f t="shared" si="1"/>
        <v>907.5</v>
      </c>
      <c r="AA12" s="17">
        <f t="shared" si="15"/>
        <v>-1450.25</v>
      </c>
      <c r="AB12" s="17">
        <f t="shared" si="14"/>
        <v>224.75</v>
      </c>
    </row>
    <row r="13" spans="1:28" s="8" customFormat="1" ht="65.099999999999994" customHeight="1" x14ac:dyDescent="0.25">
      <c r="A13" s="40">
        <v>8</v>
      </c>
      <c r="B13" s="9" t="s">
        <v>24</v>
      </c>
      <c r="C13" s="15">
        <v>45179</v>
      </c>
      <c r="D13" s="15">
        <v>45965.5</v>
      </c>
      <c r="E13" s="15">
        <v>46761.75</v>
      </c>
      <c r="F13" s="15">
        <v>45575</v>
      </c>
      <c r="G13" s="15">
        <v>44261.25</v>
      </c>
      <c r="H13" s="15">
        <v>43897.5</v>
      </c>
      <c r="I13" s="15">
        <v>43995.75</v>
      </c>
      <c r="J13" s="15">
        <v>44797.5</v>
      </c>
      <c r="K13" s="16">
        <f t="shared" si="2"/>
        <v>1.740853051196356</v>
      </c>
      <c r="L13" s="16">
        <f t="shared" si="3"/>
        <v>1.7322774689712883</v>
      </c>
      <c r="M13" s="16">
        <f t="shared" si="4"/>
        <v>-2.5378648147257099</v>
      </c>
      <c r="N13" s="16">
        <f t="shared" si="5"/>
        <v>-2.8826110806363103</v>
      </c>
      <c r="O13" s="16">
        <f t="shared" si="6"/>
        <v>-0.82182495975599013</v>
      </c>
      <c r="P13" s="16">
        <f t="shared" si="0"/>
        <v>0.22381684606185281</v>
      </c>
      <c r="Q13" s="16">
        <f t="shared" si="0"/>
        <v>1.8223351119142084</v>
      </c>
      <c r="R13" s="16">
        <f t="shared" si="7"/>
        <v>-4.200548525236969</v>
      </c>
      <c r="S13" s="16">
        <f t="shared" si="8"/>
        <v>-0.84441886717280257</v>
      </c>
      <c r="T13" s="17">
        <f t="shared" si="9"/>
        <v>786.5</v>
      </c>
      <c r="U13" s="17">
        <f t="shared" si="10"/>
        <v>796.25</v>
      </c>
      <c r="V13" s="17">
        <f t="shared" si="11"/>
        <v>-1186.75</v>
      </c>
      <c r="W13" s="17">
        <f t="shared" si="12"/>
        <v>-1313.75</v>
      </c>
      <c r="X13" s="17">
        <f t="shared" si="13"/>
        <v>-363.75</v>
      </c>
      <c r="Y13" s="17">
        <f t="shared" si="1"/>
        <v>98.25</v>
      </c>
      <c r="Z13" s="17">
        <f t="shared" si="1"/>
        <v>801.75</v>
      </c>
      <c r="AA13" s="17">
        <f t="shared" si="15"/>
        <v>-1964.25</v>
      </c>
      <c r="AB13" s="17">
        <f t="shared" si="14"/>
        <v>-381.5</v>
      </c>
    </row>
    <row r="14" spans="1:28" s="8" customFormat="1" ht="65.099999999999994" customHeight="1" x14ac:dyDescent="0.25">
      <c r="A14" s="40">
        <v>9</v>
      </c>
      <c r="B14" s="7" t="s">
        <v>25</v>
      </c>
      <c r="C14" s="15">
        <v>34156.75</v>
      </c>
      <c r="D14" s="15">
        <v>35195.5</v>
      </c>
      <c r="E14" s="15">
        <v>36449.5</v>
      </c>
      <c r="F14" s="15">
        <v>35556.5</v>
      </c>
      <c r="G14" s="15">
        <v>34173.5</v>
      </c>
      <c r="H14" s="15">
        <v>33247.75</v>
      </c>
      <c r="I14" s="15">
        <v>32862.75</v>
      </c>
      <c r="J14" s="15">
        <v>33218.5</v>
      </c>
      <c r="K14" s="16">
        <f t="shared" si="2"/>
        <v>3.0411265708827795</v>
      </c>
      <c r="L14" s="16">
        <f t="shared" si="3"/>
        <v>3.5629554914690775</v>
      </c>
      <c r="M14" s="16">
        <f t="shared" si="4"/>
        <v>-2.4499650200963008</v>
      </c>
      <c r="N14" s="16">
        <f t="shared" si="5"/>
        <v>-3.8895841829201361</v>
      </c>
      <c r="O14" s="16">
        <f t="shared" si="6"/>
        <v>-2.7089704010417437</v>
      </c>
      <c r="P14" s="16">
        <f t="shared" si="0"/>
        <v>-1.1579730959237811</v>
      </c>
      <c r="Q14" s="16">
        <f t="shared" si="0"/>
        <v>1.0825326547534875</v>
      </c>
      <c r="R14" s="16">
        <f t="shared" si="7"/>
        <v>-8.8643191264626395</v>
      </c>
      <c r="S14" s="16">
        <f t="shared" si="8"/>
        <v>-2.7468948304507856</v>
      </c>
      <c r="T14" s="17">
        <f t="shared" si="9"/>
        <v>1038.75</v>
      </c>
      <c r="U14" s="17">
        <f t="shared" si="10"/>
        <v>1254</v>
      </c>
      <c r="V14" s="17">
        <f t="shared" si="11"/>
        <v>-893</v>
      </c>
      <c r="W14" s="17">
        <f t="shared" si="12"/>
        <v>-1383</v>
      </c>
      <c r="X14" s="17">
        <f t="shared" si="13"/>
        <v>-925.75</v>
      </c>
      <c r="Y14" s="17">
        <f t="shared" si="1"/>
        <v>-385</v>
      </c>
      <c r="Z14" s="17">
        <f t="shared" si="1"/>
        <v>355.75</v>
      </c>
      <c r="AA14" s="17">
        <f t="shared" si="15"/>
        <v>-3231</v>
      </c>
      <c r="AB14" s="17">
        <f t="shared" si="14"/>
        <v>-938.25</v>
      </c>
    </row>
    <row r="15" spans="1:28" s="8" customFormat="1" ht="65.099999999999994" customHeight="1" x14ac:dyDescent="0.25">
      <c r="A15" s="40">
        <v>10</v>
      </c>
      <c r="B15" s="7" t="s">
        <v>26</v>
      </c>
      <c r="C15" s="15">
        <v>11022.25</v>
      </c>
      <c r="D15" s="15">
        <v>10770</v>
      </c>
      <c r="E15" s="15">
        <v>10312.75</v>
      </c>
      <c r="F15" s="15">
        <v>10018.5</v>
      </c>
      <c r="G15" s="15">
        <v>10087.5</v>
      </c>
      <c r="H15" s="15">
        <v>10649.75</v>
      </c>
      <c r="I15" s="15">
        <v>11133.25</v>
      </c>
      <c r="J15" s="15">
        <v>11579.25</v>
      </c>
      <c r="K15" s="16">
        <f t="shared" si="2"/>
        <v>-2.2885527002200146</v>
      </c>
      <c r="L15" s="16">
        <f t="shared" si="3"/>
        <v>-4.2455896007428056</v>
      </c>
      <c r="M15" s="16">
        <f t="shared" si="4"/>
        <v>-2.8532641632930122</v>
      </c>
      <c r="N15" s="16">
        <f t="shared" si="5"/>
        <v>0.68872585716424073</v>
      </c>
      <c r="O15" s="16">
        <f t="shared" si="6"/>
        <v>5.5737298636926891</v>
      </c>
      <c r="P15" s="16">
        <f t="shared" si="0"/>
        <v>4.5400126763539106</v>
      </c>
      <c r="Q15" s="16">
        <f t="shared" si="0"/>
        <v>4.0060180091168407</v>
      </c>
      <c r="R15" s="16">
        <f t="shared" si="7"/>
        <v>12.280914402075105</v>
      </c>
      <c r="S15" s="16">
        <f t="shared" si="8"/>
        <v>5.0534146839347649</v>
      </c>
      <c r="T15" s="17">
        <f t="shared" si="9"/>
        <v>-252.25</v>
      </c>
      <c r="U15" s="17">
        <f t="shared" si="10"/>
        <v>-457.25</v>
      </c>
      <c r="V15" s="17">
        <f t="shared" si="11"/>
        <v>-294.25</v>
      </c>
      <c r="W15" s="17">
        <f t="shared" si="12"/>
        <v>69</v>
      </c>
      <c r="X15" s="17">
        <f t="shared" si="13"/>
        <v>562.25</v>
      </c>
      <c r="Y15" s="17">
        <f t="shared" si="1"/>
        <v>483.5</v>
      </c>
      <c r="Z15" s="17">
        <f t="shared" si="1"/>
        <v>446</v>
      </c>
      <c r="AA15" s="17">
        <f t="shared" si="15"/>
        <v>1266.5</v>
      </c>
      <c r="AB15" s="17">
        <f t="shared" si="14"/>
        <v>557</v>
      </c>
    </row>
    <row r="16" spans="1:28" s="8" customFormat="1" ht="65.099999999999994" customHeight="1" x14ac:dyDescent="0.25">
      <c r="A16" s="40">
        <v>11</v>
      </c>
      <c r="B16" s="7" t="s">
        <v>27</v>
      </c>
      <c r="C16" s="15">
        <v>6108.75</v>
      </c>
      <c r="D16" s="15">
        <v>5956.25</v>
      </c>
      <c r="E16" s="15">
        <v>5943.5</v>
      </c>
      <c r="F16" s="15">
        <v>6050</v>
      </c>
      <c r="G16" s="15">
        <v>6144</v>
      </c>
      <c r="H16" s="15">
        <v>6155</v>
      </c>
      <c r="I16" s="15">
        <v>6223.75</v>
      </c>
      <c r="J16" s="15">
        <v>6248.5</v>
      </c>
      <c r="K16" s="16">
        <f t="shared" si="2"/>
        <v>-2.4964190710047074</v>
      </c>
      <c r="L16" s="16">
        <f t="shared" si="3"/>
        <v>-0.21406086044071237</v>
      </c>
      <c r="M16" s="16">
        <f t="shared" si="4"/>
        <v>1.7918734752250254</v>
      </c>
      <c r="N16" s="16">
        <f t="shared" si="5"/>
        <v>1.5537190082644647</v>
      </c>
      <c r="O16" s="16">
        <f t="shared" si="6"/>
        <v>0.17903645833332593</v>
      </c>
      <c r="P16" s="16">
        <f t="shared" si="0"/>
        <v>1.1169780666125062</v>
      </c>
      <c r="Q16" s="16">
        <f t="shared" si="0"/>
        <v>0.39767021490260124</v>
      </c>
      <c r="R16" s="16">
        <f t="shared" si="7"/>
        <v>5.131656431395637</v>
      </c>
      <c r="S16" s="16">
        <f t="shared" si="8"/>
        <v>2.2877020667075865</v>
      </c>
      <c r="T16" s="17">
        <f t="shared" si="9"/>
        <v>-152.5</v>
      </c>
      <c r="U16" s="17">
        <f t="shared" si="10"/>
        <v>-12.75</v>
      </c>
      <c r="V16" s="17">
        <f t="shared" si="11"/>
        <v>106.5</v>
      </c>
      <c r="W16" s="17">
        <f t="shared" si="12"/>
        <v>94</v>
      </c>
      <c r="X16" s="17">
        <f t="shared" si="13"/>
        <v>11</v>
      </c>
      <c r="Y16" s="17">
        <f t="shared" si="1"/>
        <v>68.75</v>
      </c>
      <c r="Z16" s="17">
        <f t="shared" si="1"/>
        <v>24.75</v>
      </c>
      <c r="AA16" s="17">
        <f t="shared" si="15"/>
        <v>305</v>
      </c>
      <c r="AB16" s="17">
        <f t="shared" si="14"/>
        <v>139.75</v>
      </c>
    </row>
    <row r="17" spans="1:28" s="8" customFormat="1" ht="65.099999999999994" customHeight="1" x14ac:dyDescent="0.25">
      <c r="A17" s="40">
        <v>12</v>
      </c>
      <c r="B17" s="7" t="s">
        <v>28</v>
      </c>
      <c r="C17" s="15">
        <v>1924.5</v>
      </c>
      <c r="D17" s="15">
        <v>1841</v>
      </c>
      <c r="E17" s="15">
        <v>1892.75</v>
      </c>
      <c r="F17" s="15">
        <v>1953.25</v>
      </c>
      <c r="G17" s="15">
        <v>2046.5</v>
      </c>
      <c r="H17" s="15">
        <v>1866.75</v>
      </c>
      <c r="I17" s="15">
        <v>1819</v>
      </c>
      <c r="J17" s="15">
        <v>1764.25</v>
      </c>
      <c r="K17" s="16">
        <f t="shared" si="2"/>
        <v>-4.3387892959210195</v>
      </c>
      <c r="L17" s="16">
        <f t="shared" si="3"/>
        <v>2.8109722976643159</v>
      </c>
      <c r="M17" s="16">
        <f t="shared" si="4"/>
        <v>3.1964073438119245</v>
      </c>
      <c r="N17" s="16">
        <f t="shared" si="5"/>
        <v>4.7740944579546918</v>
      </c>
      <c r="O17" s="16">
        <f t="shared" si="6"/>
        <v>-8.7832885414121709</v>
      </c>
      <c r="P17" s="16">
        <f t="shared" si="0"/>
        <v>-2.557921521360651</v>
      </c>
      <c r="Q17" s="16">
        <f t="shared" si="0"/>
        <v>-3.0098955470038491</v>
      </c>
      <c r="R17" s="16">
        <f t="shared" ref="R17:R70" si="16">(J17/E17-1)*100</f>
        <v>-6.7890635318980319</v>
      </c>
      <c r="S17" s="16">
        <f t="shared" si="8"/>
        <v>-8.3268381397765605</v>
      </c>
      <c r="T17" s="17">
        <f t="shared" si="9"/>
        <v>-83.5</v>
      </c>
      <c r="U17" s="17">
        <f t="shared" si="10"/>
        <v>51.75</v>
      </c>
      <c r="V17" s="17">
        <f t="shared" si="11"/>
        <v>60.5</v>
      </c>
      <c r="W17" s="17">
        <f t="shared" si="12"/>
        <v>93.25</v>
      </c>
      <c r="X17" s="17">
        <f t="shared" si="13"/>
        <v>-179.75</v>
      </c>
      <c r="Y17" s="17">
        <f t="shared" si="1"/>
        <v>-47.75</v>
      </c>
      <c r="Z17" s="17">
        <f t="shared" si="1"/>
        <v>-54.75</v>
      </c>
      <c r="AA17" s="17">
        <f t="shared" si="15"/>
        <v>-128.5</v>
      </c>
      <c r="AB17" s="17">
        <f t="shared" si="14"/>
        <v>-160.25</v>
      </c>
    </row>
    <row r="18" spans="1:28" s="8" customFormat="1" ht="65.099999999999994" customHeight="1" x14ac:dyDescent="0.25">
      <c r="A18" s="40">
        <v>13</v>
      </c>
      <c r="B18" s="7" t="s">
        <v>29</v>
      </c>
      <c r="C18" s="15">
        <v>4184</v>
      </c>
      <c r="D18" s="15">
        <v>4115</v>
      </c>
      <c r="E18" s="15">
        <v>4050.75</v>
      </c>
      <c r="F18" s="15">
        <v>4097</v>
      </c>
      <c r="G18" s="15">
        <v>4097.25</v>
      </c>
      <c r="H18" s="15">
        <v>4288.25</v>
      </c>
      <c r="I18" s="15">
        <v>4404.5</v>
      </c>
      <c r="J18" s="15">
        <v>4484.25</v>
      </c>
      <c r="K18" s="16">
        <f t="shared" si="2"/>
        <v>-1.6491395793499009</v>
      </c>
      <c r="L18" s="16">
        <f t="shared" si="3"/>
        <v>-1.5613608748481167</v>
      </c>
      <c r="M18" s="16">
        <f t="shared" si="4"/>
        <v>1.1417638708881128</v>
      </c>
      <c r="N18" s="16">
        <f t="shared" si="5"/>
        <v>6.1020258725896781E-3</v>
      </c>
      <c r="O18" s="16">
        <f t="shared" si="6"/>
        <v>4.6616633107572136</v>
      </c>
      <c r="P18" s="16">
        <f t="shared" si="0"/>
        <v>2.7108960531685433</v>
      </c>
      <c r="Q18" s="16">
        <f t="shared" si="0"/>
        <v>1.8106482007038238</v>
      </c>
      <c r="R18" s="16">
        <f t="shared" si="16"/>
        <v>10.701721903351235</v>
      </c>
      <c r="S18" s="16">
        <f t="shared" si="8"/>
        <v>7.1761472275334581</v>
      </c>
      <c r="T18" s="17">
        <f t="shared" si="9"/>
        <v>-69</v>
      </c>
      <c r="U18" s="17">
        <f t="shared" si="10"/>
        <v>-64.25</v>
      </c>
      <c r="V18" s="17">
        <f t="shared" si="11"/>
        <v>46.25</v>
      </c>
      <c r="W18" s="17">
        <f t="shared" si="12"/>
        <v>0.25</v>
      </c>
      <c r="X18" s="17">
        <f t="shared" si="13"/>
        <v>191</v>
      </c>
      <c r="Y18" s="17">
        <f t="shared" si="1"/>
        <v>116.25</v>
      </c>
      <c r="Z18" s="17">
        <f t="shared" si="1"/>
        <v>79.75</v>
      </c>
      <c r="AA18" s="17">
        <f t="shared" si="15"/>
        <v>433.5</v>
      </c>
      <c r="AB18" s="17">
        <f t="shared" si="14"/>
        <v>300.25</v>
      </c>
    </row>
    <row r="19" spans="1:28" s="8" customFormat="1" ht="65.099999999999994" customHeight="1" x14ac:dyDescent="0.25">
      <c r="A19" s="40">
        <v>14</v>
      </c>
      <c r="B19" s="7" t="s">
        <v>30</v>
      </c>
      <c r="C19" s="15">
        <v>11172.75</v>
      </c>
      <c r="D19" s="15">
        <v>11174.25</v>
      </c>
      <c r="E19" s="15">
        <v>11437.75</v>
      </c>
      <c r="F19" s="15">
        <v>11418</v>
      </c>
      <c r="G19" s="15">
        <v>11213.5</v>
      </c>
      <c r="H19" s="15">
        <v>11283.25</v>
      </c>
      <c r="I19" s="15">
        <v>11548</v>
      </c>
      <c r="J19" s="15"/>
      <c r="K19" s="16">
        <f t="shared" si="2"/>
        <v>1.3425521917165284E-2</v>
      </c>
      <c r="L19" s="16">
        <f t="shared" si="3"/>
        <v>2.3581000962033194</v>
      </c>
      <c r="M19" s="16">
        <f t="shared" si="4"/>
        <v>-0.17267382133724363</v>
      </c>
      <c r="N19" s="16">
        <f t="shared" si="5"/>
        <v>-1.7910317043265067</v>
      </c>
      <c r="O19" s="16">
        <f t="shared" si="6"/>
        <v>0.62201810317921158</v>
      </c>
      <c r="P19" s="16">
        <f t="shared" si="0"/>
        <v>2.3463984224403323</v>
      </c>
      <c r="Q19" s="16">
        <f t="shared" si="0"/>
        <v>-100</v>
      </c>
      <c r="R19" s="16">
        <f t="shared" si="16"/>
        <v>-100</v>
      </c>
      <c r="S19" s="16">
        <f t="shared" si="8"/>
        <v>-100</v>
      </c>
      <c r="T19" s="17">
        <f t="shared" si="9"/>
        <v>1.5</v>
      </c>
      <c r="U19" s="17">
        <f t="shared" si="10"/>
        <v>263.5</v>
      </c>
      <c r="V19" s="17">
        <f t="shared" si="11"/>
        <v>-19.75</v>
      </c>
      <c r="W19" s="17">
        <f t="shared" si="12"/>
        <v>-204.5</v>
      </c>
      <c r="X19" s="17">
        <f t="shared" si="13"/>
        <v>69.75</v>
      </c>
      <c r="Y19" s="17">
        <f t="shared" si="1"/>
        <v>264.75</v>
      </c>
      <c r="Z19" s="17">
        <f t="shared" si="1"/>
        <v>-11548</v>
      </c>
      <c r="AA19" s="17">
        <f t="shared" si="15"/>
        <v>-11437.75</v>
      </c>
      <c r="AB19" s="17">
        <f t="shared" si="14"/>
        <v>-11172.75</v>
      </c>
    </row>
    <row r="20" spans="1:28" s="8" customFormat="1" ht="65.099999999999994" customHeight="1" x14ac:dyDescent="0.25">
      <c r="A20" s="40">
        <v>15</v>
      </c>
      <c r="B20" s="7" t="s">
        <v>31</v>
      </c>
      <c r="C20" s="15">
        <v>1422.5</v>
      </c>
      <c r="D20" s="15">
        <v>1352.75</v>
      </c>
      <c r="E20" s="15">
        <v>1332.5</v>
      </c>
      <c r="F20" s="15">
        <v>1275</v>
      </c>
      <c r="G20" s="15">
        <v>1142.5</v>
      </c>
      <c r="H20" s="15">
        <v>1178.25</v>
      </c>
      <c r="I20" s="15">
        <v>1244.75</v>
      </c>
      <c r="J20" s="15">
        <v>1253</v>
      </c>
      <c r="K20" s="16">
        <f t="shared" si="2"/>
        <v>-4.9033391915641484</v>
      </c>
      <c r="L20" s="16">
        <f t="shared" si="3"/>
        <v>-1.4969506560709611</v>
      </c>
      <c r="M20" s="16">
        <f t="shared" si="4"/>
        <v>-4.3151969981238274</v>
      </c>
      <c r="N20" s="16">
        <f t="shared" si="5"/>
        <v>-10.392156862745095</v>
      </c>
      <c r="O20" s="16">
        <f t="shared" si="6"/>
        <v>3.1291028446389424</v>
      </c>
      <c r="P20" s="16">
        <f t="shared" si="0"/>
        <v>5.6439635051983794</v>
      </c>
      <c r="Q20" s="16">
        <f t="shared" si="0"/>
        <v>0.66278369150432059</v>
      </c>
      <c r="R20" s="16">
        <f t="shared" si="16"/>
        <v>-5.9662288930581564</v>
      </c>
      <c r="S20" s="16">
        <f t="shared" si="8"/>
        <v>-11.915641476274164</v>
      </c>
      <c r="T20" s="17">
        <f t="shared" si="9"/>
        <v>-69.75</v>
      </c>
      <c r="U20" s="17">
        <f t="shared" si="10"/>
        <v>-20.25</v>
      </c>
      <c r="V20" s="17">
        <f t="shared" si="11"/>
        <v>-57.5</v>
      </c>
      <c r="W20" s="17">
        <f t="shared" si="12"/>
        <v>-132.5</v>
      </c>
      <c r="X20" s="17">
        <f t="shared" si="13"/>
        <v>35.75</v>
      </c>
      <c r="Y20" s="17">
        <f t="shared" si="1"/>
        <v>66.5</v>
      </c>
      <c r="Z20" s="17">
        <f t="shared" si="1"/>
        <v>8.25</v>
      </c>
      <c r="AA20" s="17">
        <f t="shared" si="15"/>
        <v>-79.5</v>
      </c>
      <c r="AB20" s="17">
        <f t="shared" si="14"/>
        <v>-169.5</v>
      </c>
    </row>
    <row r="21" spans="1:28" s="8" customFormat="1" ht="65.099999999999994" customHeight="1" x14ac:dyDescent="0.25">
      <c r="A21" s="40">
        <v>16</v>
      </c>
      <c r="B21" s="7" t="s">
        <v>32</v>
      </c>
      <c r="C21" s="15">
        <v>7569.5</v>
      </c>
      <c r="D21" s="15">
        <v>7626</v>
      </c>
      <c r="E21" s="15">
        <v>7824.5</v>
      </c>
      <c r="F21" s="15">
        <v>7848.25</v>
      </c>
      <c r="G21" s="15">
        <v>7904.75</v>
      </c>
      <c r="H21" s="15">
        <v>7785.25</v>
      </c>
      <c r="I21" s="15">
        <v>7852.5</v>
      </c>
      <c r="J21" s="15">
        <v>7912.25</v>
      </c>
      <c r="K21" s="16">
        <f t="shared" si="2"/>
        <v>0.74641654006208924</v>
      </c>
      <c r="L21" s="16">
        <f t="shared" si="3"/>
        <v>2.6029373196957861</v>
      </c>
      <c r="M21" s="16">
        <f t="shared" si="4"/>
        <v>0.30353377212601895</v>
      </c>
      <c r="N21" s="16">
        <f t="shared" si="5"/>
        <v>0.71990571146434146</v>
      </c>
      <c r="O21" s="16">
        <f t="shared" si="6"/>
        <v>-1.5117492646826269</v>
      </c>
      <c r="P21" s="16">
        <f t="shared" si="0"/>
        <v>0.86381297967310644</v>
      </c>
      <c r="Q21" s="16">
        <f t="shared" si="0"/>
        <v>0.76090417064629268</v>
      </c>
      <c r="R21" s="16">
        <f t="shared" si="16"/>
        <v>1.1214774106971692</v>
      </c>
      <c r="S21" s="16">
        <f t="shared" si="8"/>
        <v>4.5280401611731191</v>
      </c>
      <c r="T21" s="17">
        <f t="shared" si="9"/>
        <v>56.5</v>
      </c>
      <c r="U21" s="17">
        <f t="shared" si="10"/>
        <v>198.5</v>
      </c>
      <c r="V21" s="17">
        <f t="shared" si="11"/>
        <v>23.75</v>
      </c>
      <c r="W21" s="17">
        <f t="shared" si="12"/>
        <v>56.5</v>
      </c>
      <c r="X21" s="17">
        <f t="shared" si="13"/>
        <v>-119.5</v>
      </c>
      <c r="Y21" s="17">
        <f t="shared" si="1"/>
        <v>67.25</v>
      </c>
      <c r="Z21" s="17">
        <f t="shared" si="1"/>
        <v>59.75</v>
      </c>
      <c r="AA21" s="17">
        <f t="shared" si="15"/>
        <v>87.75</v>
      </c>
      <c r="AB21" s="17">
        <f t="shared" si="14"/>
        <v>342.75</v>
      </c>
    </row>
    <row r="22" spans="1:28" s="8" customFormat="1" ht="65.099999999999994" customHeight="1" x14ac:dyDescent="0.25">
      <c r="A22" s="40">
        <v>17</v>
      </c>
      <c r="B22" s="7" t="s">
        <v>33</v>
      </c>
      <c r="C22" s="15">
        <v>2128.5</v>
      </c>
      <c r="D22" s="15">
        <v>2138.75</v>
      </c>
      <c r="E22" s="15">
        <v>2221</v>
      </c>
      <c r="F22" s="15">
        <v>2233.25</v>
      </c>
      <c r="G22" s="15">
        <v>2111.75</v>
      </c>
      <c r="H22" s="15">
        <v>2270.25</v>
      </c>
      <c r="I22" s="15">
        <v>2408.5</v>
      </c>
      <c r="J22" s="15">
        <v>2421.75</v>
      </c>
      <c r="K22" s="16">
        <f t="shared" si="2"/>
        <v>0.4815597838853547</v>
      </c>
      <c r="L22" s="16">
        <f t="shared" si="3"/>
        <v>3.8457042665108077</v>
      </c>
      <c r="M22" s="16">
        <f t="shared" si="4"/>
        <v>0.55155335434489139</v>
      </c>
      <c r="N22" s="16">
        <f t="shared" si="5"/>
        <v>-5.4405015112504174</v>
      </c>
      <c r="O22" s="16">
        <f t="shared" si="6"/>
        <v>7.5056232982123827</v>
      </c>
      <c r="P22" s="16">
        <f t="shared" ref="P22:P85" si="17">(I22/H22-1)*100</f>
        <v>6.0896377050985606</v>
      </c>
      <c r="Q22" s="16">
        <f t="shared" ref="Q22:Q85" si="18">(J22/I22-1)*100</f>
        <v>0.550134938758573</v>
      </c>
      <c r="R22" s="16">
        <f t="shared" si="16"/>
        <v>9.0387212967131916</v>
      </c>
      <c r="S22" s="16">
        <f t="shared" si="8"/>
        <v>13.777307963354479</v>
      </c>
      <c r="T22" s="17">
        <f t="shared" si="9"/>
        <v>10.25</v>
      </c>
      <c r="U22" s="17">
        <f t="shared" si="10"/>
        <v>82.25</v>
      </c>
      <c r="V22" s="17">
        <f t="shared" si="11"/>
        <v>12.25</v>
      </c>
      <c r="W22" s="17">
        <f t="shared" si="12"/>
        <v>-121.5</v>
      </c>
      <c r="X22" s="17">
        <f t="shared" si="13"/>
        <v>158.5</v>
      </c>
      <c r="Y22" s="17">
        <f t="shared" ref="Y22:Y85" si="19">I22-H22</f>
        <v>138.25</v>
      </c>
      <c r="Z22" s="17">
        <f t="shared" ref="Z22:Z85" si="20">J22-I22</f>
        <v>13.25</v>
      </c>
      <c r="AA22" s="17">
        <f t="shared" si="15"/>
        <v>200.75</v>
      </c>
      <c r="AB22" s="17">
        <f t="shared" si="14"/>
        <v>293.25</v>
      </c>
    </row>
    <row r="23" spans="1:28" s="8" customFormat="1" ht="65.099999999999994" customHeight="1" x14ac:dyDescent="0.25">
      <c r="A23" s="40">
        <v>18</v>
      </c>
      <c r="B23" s="7" t="s">
        <v>34</v>
      </c>
      <c r="C23" s="15">
        <v>3537</v>
      </c>
      <c r="D23" s="15">
        <v>3710.5</v>
      </c>
      <c r="E23" s="15">
        <v>3768</v>
      </c>
      <c r="F23" s="15">
        <v>4001.25</v>
      </c>
      <c r="G23" s="15">
        <v>3897.25</v>
      </c>
      <c r="H23" s="67">
        <v>4225.25</v>
      </c>
      <c r="I23" s="15">
        <v>4409</v>
      </c>
      <c r="J23" s="15">
        <v>4403.5</v>
      </c>
      <c r="K23" s="16">
        <f t="shared" si="2"/>
        <v>4.9052869663556598</v>
      </c>
      <c r="L23" s="16">
        <f t="shared" si="3"/>
        <v>1.5496563805416974</v>
      </c>
      <c r="M23" s="16">
        <f t="shared" si="4"/>
        <v>6.1902866242038224</v>
      </c>
      <c r="N23" s="16">
        <f t="shared" si="5"/>
        <v>-2.5991877538269259</v>
      </c>
      <c r="O23" s="16">
        <f t="shared" si="6"/>
        <v>8.4161909038424465</v>
      </c>
      <c r="P23" s="16">
        <f t="shared" si="17"/>
        <v>4.3488550973315165</v>
      </c>
      <c r="Q23" s="16">
        <f t="shared" si="18"/>
        <v>-0.12474484009979969</v>
      </c>
      <c r="R23" s="16">
        <f>(J23/E23-1)*100</f>
        <v>16.865711252653924</v>
      </c>
      <c r="S23" s="16">
        <f t="shared" si="8"/>
        <v>24.498162284421831</v>
      </c>
      <c r="T23" s="17">
        <f t="shared" si="9"/>
        <v>173.5</v>
      </c>
      <c r="U23" s="17">
        <f t="shared" si="10"/>
        <v>57.5</v>
      </c>
      <c r="V23" s="17">
        <f t="shared" si="11"/>
        <v>233.25</v>
      </c>
      <c r="W23" s="17">
        <f t="shared" si="12"/>
        <v>-104</v>
      </c>
      <c r="X23" s="17">
        <f t="shared" si="13"/>
        <v>328</v>
      </c>
      <c r="Y23" s="17">
        <f t="shared" si="19"/>
        <v>183.75</v>
      </c>
      <c r="Z23" s="17">
        <f t="shared" si="20"/>
        <v>-5.5</v>
      </c>
      <c r="AA23" s="17">
        <f t="shared" si="15"/>
        <v>635.5</v>
      </c>
      <c r="AB23" s="17">
        <f t="shared" si="14"/>
        <v>866.5</v>
      </c>
    </row>
    <row r="24" spans="1:28" s="8" customFormat="1" ht="65.099999999999994" customHeight="1" x14ac:dyDescent="0.25">
      <c r="A24" s="40">
        <v>19</v>
      </c>
      <c r="B24" s="7" t="s">
        <v>35</v>
      </c>
      <c r="C24" s="18"/>
      <c r="D24" s="18"/>
      <c r="E24" s="18"/>
      <c r="F24" s="18"/>
      <c r="G24" s="15">
        <v>3247</v>
      </c>
      <c r="H24" s="67">
        <v>3396.75</v>
      </c>
      <c r="I24" s="15">
        <v>3508.5</v>
      </c>
      <c r="J24" s="15">
        <v>3571.5</v>
      </c>
      <c r="K24" s="18"/>
      <c r="L24" s="18"/>
      <c r="M24" s="18"/>
      <c r="N24" s="18"/>
      <c r="O24" s="16">
        <f t="shared" si="6"/>
        <v>4.6119494918386295</v>
      </c>
      <c r="P24" s="16">
        <f t="shared" si="17"/>
        <v>3.2899094722896871</v>
      </c>
      <c r="Q24" s="16">
        <f t="shared" si="18"/>
        <v>1.7956391620350676</v>
      </c>
      <c r="R24" s="18"/>
      <c r="S24" s="18"/>
      <c r="T24" s="18"/>
      <c r="U24" s="18"/>
      <c r="V24" s="18"/>
      <c r="W24" s="18"/>
      <c r="X24" s="17">
        <f t="shared" si="13"/>
        <v>149.75</v>
      </c>
      <c r="Y24" s="17">
        <f t="shared" si="19"/>
        <v>111.75</v>
      </c>
      <c r="Z24" s="17">
        <f t="shared" si="20"/>
        <v>63</v>
      </c>
      <c r="AA24" s="18"/>
      <c r="AB24" s="18"/>
    </row>
    <row r="25" spans="1:28" s="8" customFormat="1" ht="65.099999999999994" customHeight="1" x14ac:dyDescent="0.25">
      <c r="A25" s="40">
        <v>20</v>
      </c>
      <c r="B25" s="9" t="s">
        <v>36</v>
      </c>
      <c r="C25" s="18"/>
      <c r="D25" s="18"/>
      <c r="E25" s="18"/>
      <c r="F25" s="18"/>
      <c r="G25" s="15">
        <v>650.25</v>
      </c>
      <c r="H25" s="67">
        <v>828.75</v>
      </c>
      <c r="I25" s="15">
        <v>901.25</v>
      </c>
      <c r="J25" s="15">
        <v>832</v>
      </c>
      <c r="K25" s="18"/>
      <c r="L25" s="18"/>
      <c r="M25" s="18"/>
      <c r="N25" s="18"/>
      <c r="O25" s="16">
        <f t="shared" si="6"/>
        <v>27.450980392156854</v>
      </c>
      <c r="P25" s="16">
        <f t="shared" si="17"/>
        <v>8.7481146304675619</v>
      </c>
      <c r="Q25" s="16">
        <f t="shared" si="18"/>
        <v>-7.6837725381414756</v>
      </c>
      <c r="R25" s="18"/>
      <c r="S25" s="18"/>
      <c r="T25" s="18"/>
      <c r="U25" s="18"/>
      <c r="V25" s="18"/>
      <c r="W25" s="18"/>
      <c r="X25" s="17">
        <f t="shared" si="13"/>
        <v>178.5</v>
      </c>
      <c r="Y25" s="17">
        <f t="shared" si="19"/>
        <v>72.5</v>
      </c>
      <c r="Z25" s="17">
        <f t="shared" si="20"/>
        <v>-69.25</v>
      </c>
      <c r="AA25" s="18"/>
      <c r="AB25" s="18"/>
    </row>
    <row r="26" spans="1:28" s="8" customFormat="1" ht="65.099999999999994" customHeight="1" x14ac:dyDescent="0.25">
      <c r="A26" s="40">
        <v>21</v>
      </c>
      <c r="B26" s="9" t="s">
        <v>37</v>
      </c>
      <c r="C26" s="19">
        <v>20346.5</v>
      </c>
      <c r="D26" s="19">
        <v>20784</v>
      </c>
      <c r="E26" s="19">
        <v>21183</v>
      </c>
      <c r="F26" s="19">
        <v>22123</v>
      </c>
      <c r="G26" s="15">
        <v>22408.5</v>
      </c>
      <c r="H26" s="15">
        <v>22586.25</v>
      </c>
      <c r="I26" s="15">
        <v>23262.5</v>
      </c>
      <c r="J26" s="15">
        <v>24220.5</v>
      </c>
      <c r="K26" s="16">
        <f t="shared" si="2"/>
        <v>2.1502469712235461</v>
      </c>
      <c r="L26" s="16">
        <f t="shared" si="3"/>
        <v>1.919745958429564</v>
      </c>
      <c r="M26" s="16">
        <f t="shared" si="4"/>
        <v>4.437520653354099</v>
      </c>
      <c r="N26" s="16">
        <f t="shared" si="5"/>
        <v>1.2905121366903138</v>
      </c>
      <c r="O26" s="16">
        <f t="shared" si="6"/>
        <v>0.7932257848584312</v>
      </c>
      <c r="P26" s="16">
        <f t="shared" si="17"/>
        <v>2.9940782555758494</v>
      </c>
      <c r="Q26" s="16">
        <f t="shared" si="18"/>
        <v>4.118216012896303</v>
      </c>
      <c r="R26" s="16">
        <f t="shared" si="16"/>
        <v>14.339328706982023</v>
      </c>
      <c r="S26" s="16">
        <f t="shared" si="8"/>
        <v>19.040129752045807</v>
      </c>
      <c r="T26" s="17">
        <f t="shared" si="9"/>
        <v>437.5</v>
      </c>
      <c r="U26" s="17">
        <f t="shared" si="10"/>
        <v>399</v>
      </c>
      <c r="V26" s="17">
        <f t="shared" si="11"/>
        <v>940</v>
      </c>
      <c r="W26" s="17">
        <f t="shared" si="12"/>
        <v>285.5</v>
      </c>
      <c r="X26" s="17">
        <f t="shared" si="13"/>
        <v>177.75</v>
      </c>
      <c r="Y26" s="17">
        <f t="shared" si="19"/>
        <v>676.25</v>
      </c>
      <c r="Z26" s="17">
        <f t="shared" si="20"/>
        <v>958</v>
      </c>
      <c r="AA26" s="17">
        <f t="shared" si="15"/>
        <v>3037.5</v>
      </c>
      <c r="AB26" s="17">
        <f t="shared" si="14"/>
        <v>3874</v>
      </c>
    </row>
    <row r="27" spans="1:28" s="8" customFormat="1" ht="65.099999999999994" customHeight="1" x14ac:dyDescent="0.25">
      <c r="A27" s="40">
        <v>22</v>
      </c>
      <c r="B27" s="7" t="s">
        <v>38</v>
      </c>
      <c r="C27" s="18"/>
      <c r="D27" s="18"/>
      <c r="E27" s="18"/>
      <c r="F27" s="18"/>
      <c r="G27" s="15">
        <v>4292.75</v>
      </c>
      <c r="H27" s="15">
        <v>4224.75</v>
      </c>
      <c r="I27" s="15">
        <v>4513.25</v>
      </c>
      <c r="J27" s="15">
        <v>4885.75</v>
      </c>
      <c r="K27" s="18"/>
      <c r="L27" s="18"/>
      <c r="M27" s="18"/>
      <c r="N27" s="18"/>
      <c r="O27" s="16">
        <f t="shared" si="6"/>
        <v>-1.5840661580571846</v>
      </c>
      <c r="P27" s="16">
        <f t="shared" si="17"/>
        <v>6.8288064382507896</v>
      </c>
      <c r="Q27" s="16">
        <f t="shared" si="18"/>
        <v>8.253475876585604</v>
      </c>
      <c r="R27" s="18"/>
      <c r="S27" s="18"/>
      <c r="T27" s="18"/>
      <c r="U27" s="18"/>
      <c r="V27" s="18"/>
      <c r="W27" s="18"/>
      <c r="X27" s="17">
        <f t="shared" si="13"/>
        <v>-68</v>
      </c>
      <c r="Y27" s="17">
        <f t="shared" si="19"/>
        <v>288.5</v>
      </c>
      <c r="Z27" s="17">
        <f t="shared" si="20"/>
        <v>372.5</v>
      </c>
      <c r="AA27" s="18"/>
      <c r="AB27" s="18"/>
    </row>
    <row r="28" spans="1:28" s="8" customFormat="1" ht="65.099999999999994" customHeight="1" x14ac:dyDescent="0.25">
      <c r="A28" s="40">
        <v>23</v>
      </c>
      <c r="B28" s="7" t="s">
        <v>39</v>
      </c>
      <c r="C28" s="18"/>
      <c r="D28" s="18"/>
      <c r="E28" s="18"/>
      <c r="F28" s="18"/>
      <c r="G28" s="15">
        <v>18116</v>
      </c>
      <c r="H28" s="15">
        <v>18361</v>
      </c>
      <c r="I28" s="15">
        <v>18749.25</v>
      </c>
      <c r="J28" s="15">
        <v>19335</v>
      </c>
      <c r="K28" s="18"/>
      <c r="L28" s="18"/>
      <c r="M28" s="18"/>
      <c r="N28" s="18"/>
      <c r="O28" s="16">
        <f t="shared" si="6"/>
        <v>1.3523956723338504</v>
      </c>
      <c r="P28" s="16">
        <f t="shared" si="17"/>
        <v>2.114536245302534</v>
      </c>
      <c r="Q28" s="16">
        <f t="shared" si="18"/>
        <v>3.1241249649986091</v>
      </c>
      <c r="R28" s="18"/>
      <c r="S28" s="18"/>
      <c r="T28" s="18"/>
      <c r="U28" s="18"/>
      <c r="V28" s="18"/>
      <c r="W28" s="18"/>
      <c r="X28" s="17">
        <f t="shared" si="13"/>
        <v>245</v>
      </c>
      <c r="Y28" s="17">
        <f t="shared" si="19"/>
        <v>388.25</v>
      </c>
      <c r="Z28" s="17">
        <f t="shared" si="20"/>
        <v>585.75</v>
      </c>
      <c r="AA28" s="18"/>
      <c r="AB28" s="18"/>
    </row>
    <row r="29" spans="1:28" s="8" customFormat="1" ht="65.099999999999994" customHeight="1" x14ac:dyDescent="0.25">
      <c r="A29" s="40">
        <v>24</v>
      </c>
      <c r="B29" s="7" t="s">
        <v>40</v>
      </c>
      <c r="C29" s="15">
        <v>2772.5</v>
      </c>
      <c r="D29" s="15">
        <v>2768.5</v>
      </c>
      <c r="E29" s="15">
        <v>2603.75</v>
      </c>
      <c r="F29" s="15">
        <v>2579.25</v>
      </c>
      <c r="G29" s="15">
        <v>2104.5</v>
      </c>
      <c r="H29" s="15">
        <v>2196.5</v>
      </c>
      <c r="I29" s="15">
        <v>2173.25</v>
      </c>
      <c r="J29" s="15">
        <v>2132.25</v>
      </c>
      <c r="K29" s="16">
        <f>(D29/C29-1)*100</f>
        <v>-0.14427412082957947</v>
      </c>
      <c r="L29" s="16">
        <f t="shared" si="3"/>
        <v>-5.9508759255914701</v>
      </c>
      <c r="M29" s="16">
        <f t="shared" si="4"/>
        <v>-0.94095055208833767</v>
      </c>
      <c r="N29" s="16">
        <f>(G29/F29-1)*100</f>
        <v>-18.406513521372492</v>
      </c>
      <c r="O29" s="16">
        <f t="shared" si="6"/>
        <v>4.3715846994535568</v>
      </c>
      <c r="P29" s="16">
        <f t="shared" si="17"/>
        <v>-1.0585021625313051</v>
      </c>
      <c r="Q29" s="16">
        <f t="shared" si="18"/>
        <v>-1.8865754054986805</v>
      </c>
      <c r="R29" s="16">
        <f>(J29/E29-1)*100</f>
        <v>-18.108497359577534</v>
      </c>
      <c r="S29" s="16">
        <f t="shared" si="8"/>
        <v>-23.092876465284039</v>
      </c>
      <c r="T29" s="17">
        <f t="shared" si="9"/>
        <v>-4</v>
      </c>
      <c r="U29" s="17">
        <f t="shared" si="10"/>
        <v>-164.75</v>
      </c>
      <c r="V29" s="17">
        <f t="shared" si="11"/>
        <v>-24.5</v>
      </c>
      <c r="W29" s="17">
        <f t="shared" si="12"/>
        <v>-474.75</v>
      </c>
      <c r="X29" s="17">
        <f t="shared" si="13"/>
        <v>92</v>
      </c>
      <c r="Y29" s="17">
        <f t="shared" si="19"/>
        <v>-23.25</v>
      </c>
      <c r="Z29" s="17">
        <f t="shared" si="20"/>
        <v>-41</v>
      </c>
      <c r="AA29" s="17">
        <f t="shared" si="15"/>
        <v>-471.5</v>
      </c>
      <c r="AB29" s="17">
        <f t="shared" si="14"/>
        <v>-640.25</v>
      </c>
    </row>
    <row r="30" spans="1:28" s="8" customFormat="1" ht="65.099999999999994" customHeight="1" x14ac:dyDescent="0.25">
      <c r="A30" s="40">
        <v>25</v>
      </c>
      <c r="B30" s="7" t="s">
        <v>41</v>
      </c>
      <c r="C30" s="15">
        <v>10269.75</v>
      </c>
      <c r="D30" s="15">
        <v>10139.75</v>
      </c>
      <c r="E30" s="15">
        <v>9520</v>
      </c>
      <c r="F30" s="15">
        <v>9394.5</v>
      </c>
      <c r="G30" s="15">
        <v>9118.25</v>
      </c>
      <c r="H30" s="15">
        <v>8529</v>
      </c>
      <c r="I30" s="15">
        <v>8477.75</v>
      </c>
      <c r="J30" s="15">
        <v>8480.25</v>
      </c>
      <c r="K30" s="16">
        <f t="shared" si="2"/>
        <v>-1.2658535991625919</v>
      </c>
      <c r="L30" s="16">
        <f t="shared" si="3"/>
        <v>-6.1120836312532401</v>
      </c>
      <c r="M30" s="16">
        <f t="shared" si="4"/>
        <v>-1.3182773109243651</v>
      </c>
      <c r="N30" s="16">
        <f t="shared" si="5"/>
        <v>-2.9405503219969154</v>
      </c>
      <c r="O30" s="16">
        <f t="shared" si="6"/>
        <v>-6.462314588873963</v>
      </c>
      <c r="P30" s="16">
        <f t="shared" si="17"/>
        <v>-0.60089107750029846</v>
      </c>
      <c r="Q30" s="16">
        <f t="shared" si="18"/>
        <v>2.9488956385836929E-2</v>
      </c>
      <c r="R30" s="16">
        <f t="shared" si="16"/>
        <v>-10.921743697478991</v>
      </c>
      <c r="S30" s="16">
        <f t="shared" si="8"/>
        <v>-17.424961659241944</v>
      </c>
      <c r="T30" s="17">
        <f t="shared" si="9"/>
        <v>-130</v>
      </c>
      <c r="U30" s="17">
        <f t="shared" si="10"/>
        <v>-619.75</v>
      </c>
      <c r="V30" s="17">
        <f t="shared" si="11"/>
        <v>-125.5</v>
      </c>
      <c r="W30" s="17">
        <f t="shared" si="12"/>
        <v>-276.25</v>
      </c>
      <c r="X30" s="17">
        <f t="shared" si="13"/>
        <v>-589.25</v>
      </c>
      <c r="Y30" s="17">
        <f t="shared" si="19"/>
        <v>-51.25</v>
      </c>
      <c r="Z30" s="17">
        <f t="shared" si="20"/>
        <v>2.5</v>
      </c>
      <c r="AA30" s="17">
        <f t="shared" si="15"/>
        <v>-1039.75</v>
      </c>
      <c r="AB30" s="17">
        <f t="shared" si="14"/>
        <v>-1789.5</v>
      </c>
    </row>
    <row r="31" spans="1:28" s="8" customFormat="1" ht="65.099999999999994" customHeight="1" x14ac:dyDescent="0.25">
      <c r="A31" s="40">
        <v>26</v>
      </c>
      <c r="B31" s="7" t="s">
        <v>42</v>
      </c>
      <c r="C31" s="15">
        <v>13019.5</v>
      </c>
      <c r="D31" s="15">
        <v>12849</v>
      </c>
      <c r="E31" s="15">
        <v>13182.5</v>
      </c>
      <c r="F31" s="15">
        <v>12844.75</v>
      </c>
      <c r="G31" s="15">
        <v>11551.75</v>
      </c>
      <c r="H31" s="15">
        <v>11689.5</v>
      </c>
      <c r="I31" s="15">
        <v>11767.5</v>
      </c>
      <c r="J31" s="15">
        <v>11968.25</v>
      </c>
      <c r="K31" s="16">
        <f t="shared" si="2"/>
        <v>-1.309574100387878</v>
      </c>
      <c r="L31" s="16">
        <f t="shared" si="3"/>
        <v>2.5955327262821903</v>
      </c>
      <c r="M31" s="16">
        <f t="shared" si="4"/>
        <v>-2.5621088564384609</v>
      </c>
      <c r="N31" s="16">
        <f t="shared" si="5"/>
        <v>-10.066369528406549</v>
      </c>
      <c r="O31" s="16">
        <f t="shared" si="6"/>
        <v>1.1924600168805588</v>
      </c>
      <c r="P31" s="16">
        <f t="shared" si="17"/>
        <v>0.66726549467470697</v>
      </c>
      <c r="Q31" s="16">
        <f t="shared" si="18"/>
        <v>1.7059698321648664</v>
      </c>
      <c r="R31" s="16">
        <f t="shared" si="16"/>
        <v>-9.2110752892091803</v>
      </c>
      <c r="S31" s="16">
        <f t="shared" si="8"/>
        <v>-8.0744268213065027</v>
      </c>
      <c r="T31" s="17">
        <f t="shared" si="9"/>
        <v>-170.5</v>
      </c>
      <c r="U31" s="17">
        <f t="shared" si="10"/>
        <v>333.5</v>
      </c>
      <c r="V31" s="17">
        <f t="shared" si="11"/>
        <v>-337.75</v>
      </c>
      <c r="W31" s="17">
        <f t="shared" si="12"/>
        <v>-1293</v>
      </c>
      <c r="X31" s="17">
        <f t="shared" si="13"/>
        <v>137.75</v>
      </c>
      <c r="Y31" s="17">
        <f t="shared" si="19"/>
        <v>78</v>
      </c>
      <c r="Z31" s="17">
        <f t="shared" si="20"/>
        <v>200.75</v>
      </c>
      <c r="AA31" s="17">
        <f t="shared" si="15"/>
        <v>-1214.25</v>
      </c>
      <c r="AB31" s="17">
        <f t="shared" si="14"/>
        <v>-1051.25</v>
      </c>
    </row>
    <row r="32" spans="1:28" s="8" customFormat="1" ht="65.099999999999994" customHeight="1" x14ac:dyDescent="0.25">
      <c r="A32" s="40">
        <v>27</v>
      </c>
      <c r="B32" s="7" t="s">
        <v>43</v>
      </c>
      <c r="C32" s="15">
        <v>7444.5</v>
      </c>
      <c r="D32" s="15">
        <v>7844.5</v>
      </c>
      <c r="E32" s="15">
        <v>7771</v>
      </c>
      <c r="F32" s="15">
        <v>7471</v>
      </c>
      <c r="G32" s="15">
        <v>7266.5</v>
      </c>
      <c r="H32" s="15">
        <v>6822.5</v>
      </c>
      <c r="I32" s="15">
        <v>6664</v>
      </c>
      <c r="J32" s="15">
        <v>6700.5</v>
      </c>
      <c r="K32" s="16">
        <f t="shared" si="2"/>
        <v>5.3730942306400742</v>
      </c>
      <c r="L32" s="16">
        <f t="shared" si="3"/>
        <v>-0.93696220281725973</v>
      </c>
      <c r="M32" s="16">
        <f t="shared" si="4"/>
        <v>-3.8605070132544106</v>
      </c>
      <c r="N32" s="16">
        <f t="shared" si="5"/>
        <v>-2.7372507027171755</v>
      </c>
      <c r="O32" s="16">
        <f t="shared" si="6"/>
        <v>-6.1102318860524303</v>
      </c>
      <c r="P32" s="16">
        <f t="shared" si="17"/>
        <v>-2.3231953096372271</v>
      </c>
      <c r="Q32" s="16">
        <f t="shared" si="18"/>
        <v>0.54771908763504573</v>
      </c>
      <c r="R32" s="16">
        <f t="shared" si="16"/>
        <v>-13.775575858962807</v>
      </c>
      <c r="S32" s="16">
        <f t="shared" si="8"/>
        <v>-9.9939552689905291</v>
      </c>
      <c r="T32" s="17">
        <f t="shared" si="9"/>
        <v>400</v>
      </c>
      <c r="U32" s="17">
        <f t="shared" si="10"/>
        <v>-73.5</v>
      </c>
      <c r="V32" s="17">
        <f t="shared" si="11"/>
        <v>-300</v>
      </c>
      <c r="W32" s="17">
        <f t="shared" si="12"/>
        <v>-204.5</v>
      </c>
      <c r="X32" s="17">
        <f t="shared" si="13"/>
        <v>-444</v>
      </c>
      <c r="Y32" s="17">
        <f t="shared" si="19"/>
        <v>-158.5</v>
      </c>
      <c r="Z32" s="17">
        <f t="shared" si="20"/>
        <v>36.5</v>
      </c>
      <c r="AA32" s="17">
        <f t="shared" si="15"/>
        <v>-1070.5</v>
      </c>
      <c r="AB32" s="17">
        <f t="shared" si="14"/>
        <v>-744</v>
      </c>
    </row>
    <row r="33" spans="1:28" s="8" customFormat="1" ht="65.099999999999994" customHeight="1" x14ac:dyDescent="0.25">
      <c r="A33" s="40">
        <v>28</v>
      </c>
      <c r="B33" s="9" t="s">
        <v>44</v>
      </c>
      <c r="C33" s="15">
        <v>16524.75</v>
      </c>
      <c r="D33" s="15">
        <v>17043</v>
      </c>
      <c r="E33" s="15">
        <v>17328.75</v>
      </c>
      <c r="F33" s="15">
        <v>17496.25</v>
      </c>
      <c r="G33" s="15">
        <v>17320</v>
      </c>
      <c r="H33" s="15">
        <v>17432.75</v>
      </c>
      <c r="I33" s="15">
        <v>17488.75</v>
      </c>
      <c r="J33" s="15">
        <v>17678.75</v>
      </c>
      <c r="K33" s="16">
        <f t="shared" si="2"/>
        <v>3.1362047837334872</v>
      </c>
      <c r="L33" s="16">
        <f t="shared" si="3"/>
        <v>1.6766414363668325</v>
      </c>
      <c r="M33" s="16">
        <f t="shared" si="4"/>
        <v>0.96660174565390555</v>
      </c>
      <c r="N33" s="16">
        <f t="shared" si="5"/>
        <v>-1.0073587197256595</v>
      </c>
      <c r="O33" s="16">
        <f t="shared" si="6"/>
        <v>0.65098152424942768</v>
      </c>
      <c r="P33" s="16">
        <f t="shared" si="17"/>
        <v>0.32123445813196927</v>
      </c>
      <c r="Q33" s="16">
        <f t="shared" si="18"/>
        <v>1.0864126938746388</v>
      </c>
      <c r="R33" s="16">
        <f t="shared" si="16"/>
        <v>2.0197648416648617</v>
      </c>
      <c r="S33" s="16">
        <f t="shared" si="8"/>
        <v>6.9834641976429301</v>
      </c>
      <c r="T33" s="17">
        <f t="shared" si="9"/>
        <v>518.25</v>
      </c>
      <c r="U33" s="17">
        <f t="shared" si="10"/>
        <v>285.75</v>
      </c>
      <c r="V33" s="17">
        <f t="shared" si="11"/>
        <v>167.5</v>
      </c>
      <c r="W33" s="17">
        <f t="shared" si="12"/>
        <v>-176.25</v>
      </c>
      <c r="X33" s="17">
        <f t="shared" si="13"/>
        <v>112.75</v>
      </c>
      <c r="Y33" s="17">
        <f t="shared" si="19"/>
        <v>56</v>
      </c>
      <c r="Z33" s="17">
        <f t="shared" si="20"/>
        <v>190</v>
      </c>
      <c r="AA33" s="17">
        <f t="shared" si="15"/>
        <v>350</v>
      </c>
      <c r="AB33" s="17">
        <f t="shared" si="14"/>
        <v>1154</v>
      </c>
    </row>
    <row r="34" spans="1:28" s="8" customFormat="1" ht="65.099999999999994" customHeight="1" x14ac:dyDescent="0.25">
      <c r="A34" s="40">
        <v>29</v>
      </c>
      <c r="B34" s="9" t="s">
        <v>45</v>
      </c>
      <c r="C34" s="15">
        <v>4100.25</v>
      </c>
      <c r="D34" s="15">
        <v>4219.25</v>
      </c>
      <c r="E34" s="15">
        <v>4179</v>
      </c>
      <c r="F34" s="15">
        <v>4320.75</v>
      </c>
      <c r="G34" s="15">
        <v>4502.25</v>
      </c>
      <c r="H34" s="15">
        <v>4558.25</v>
      </c>
      <c r="I34" s="15">
        <v>4642.25</v>
      </c>
      <c r="J34" s="15">
        <v>4854.5</v>
      </c>
      <c r="K34" s="16">
        <f t="shared" si="2"/>
        <v>2.9022620571916402</v>
      </c>
      <c r="L34" s="16">
        <f t="shared" si="3"/>
        <v>-0.95396101202820383</v>
      </c>
      <c r="M34" s="16">
        <f t="shared" si="4"/>
        <v>3.3919597989949812</v>
      </c>
      <c r="N34" s="16">
        <f t="shared" si="5"/>
        <v>4.2006596077069913</v>
      </c>
      <c r="O34" s="16">
        <f t="shared" si="6"/>
        <v>1.2438225331778519</v>
      </c>
      <c r="P34" s="16">
        <f t="shared" si="17"/>
        <v>1.8428124828607562</v>
      </c>
      <c r="Q34" s="16">
        <f t="shared" si="18"/>
        <v>4.5721363562927442</v>
      </c>
      <c r="R34" s="16">
        <f t="shared" si="16"/>
        <v>16.164154103852589</v>
      </c>
      <c r="S34" s="16">
        <f t="shared" si="8"/>
        <v>18.395219803670514</v>
      </c>
      <c r="T34" s="17">
        <f t="shared" si="9"/>
        <v>119</v>
      </c>
      <c r="U34" s="17">
        <f t="shared" si="10"/>
        <v>-40.25</v>
      </c>
      <c r="V34" s="17">
        <f t="shared" si="11"/>
        <v>141.75</v>
      </c>
      <c r="W34" s="17">
        <f t="shared" si="12"/>
        <v>181.5</v>
      </c>
      <c r="X34" s="17">
        <f t="shared" si="13"/>
        <v>56</v>
      </c>
      <c r="Y34" s="17">
        <f t="shared" si="19"/>
        <v>84</v>
      </c>
      <c r="Z34" s="17">
        <f t="shared" si="20"/>
        <v>212.25</v>
      </c>
      <c r="AA34" s="17">
        <f t="shared" si="15"/>
        <v>675.5</v>
      </c>
      <c r="AB34" s="17">
        <f t="shared" si="14"/>
        <v>754.25</v>
      </c>
    </row>
    <row r="35" spans="1:28" s="8" customFormat="1" ht="65.099999999999994" customHeight="1" x14ac:dyDescent="0.25">
      <c r="A35" s="40">
        <v>30</v>
      </c>
      <c r="B35" s="9" t="s">
        <v>46</v>
      </c>
      <c r="C35" s="15">
        <v>3828</v>
      </c>
      <c r="D35" s="15">
        <v>3992</v>
      </c>
      <c r="E35" s="15">
        <v>4212.5</v>
      </c>
      <c r="F35" s="15">
        <v>4374</v>
      </c>
      <c r="G35" s="15">
        <v>4606.75</v>
      </c>
      <c r="H35" s="15">
        <v>5123</v>
      </c>
      <c r="I35" s="15">
        <v>5299.25</v>
      </c>
      <c r="J35" s="15">
        <v>5497</v>
      </c>
      <c r="K35" s="16">
        <f t="shared" si="2"/>
        <v>4.2842215256008398</v>
      </c>
      <c r="L35" s="16">
        <f t="shared" si="3"/>
        <v>5.5235470941883857</v>
      </c>
      <c r="M35" s="16">
        <f t="shared" si="4"/>
        <v>3.8338278931750791</v>
      </c>
      <c r="N35" s="16">
        <f t="shared" si="5"/>
        <v>5.321216278006391</v>
      </c>
      <c r="O35" s="16">
        <f t="shared" si="6"/>
        <v>11.20638193954524</v>
      </c>
      <c r="P35" s="16">
        <f t="shared" si="17"/>
        <v>3.4403669724770714</v>
      </c>
      <c r="Q35" s="16">
        <f t="shared" si="18"/>
        <v>3.731660140585924</v>
      </c>
      <c r="R35" s="16">
        <f t="shared" si="16"/>
        <v>30.492581602373892</v>
      </c>
      <c r="S35" s="16">
        <f t="shared" si="8"/>
        <v>43.59979101358411</v>
      </c>
      <c r="T35" s="17">
        <f t="shared" si="9"/>
        <v>164</v>
      </c>
      <c r="U35" s="17">
        <f t="shared" si="10"/>
        <v>220.5</v>
      </c>
      <c r="V35" s="17">
        <f t="shared" si="11"/>
        <v>161.5</v>
      </c>
      <c r="W35" s="17">
        <f t="shared" si="12"/>
        <v>232.75</v>
      </c>
      <c r="X35" s="17">
        <f t="shared" si="13"/>
        <v>516.25</v>
      </c>
      <c r="Y35" s="17">
        <f t="shared" si="19"/>
        <v>176.25</v>
      </c>
      <c r="Z35" s="17">
        <f t="shared" si="20"/>
        <v>197.75</v>
      </c>
      <c r="AA35" s="17">
        <f t="shared" si="15"/>
        <v>1284.5</v>
      </c>
      <c r="AB35" s="17">
        <f t="shared" si="14"/>
        <v>1669</v>
      </c>
    </row>
    <row r="36" spans="1:28" s="8" customFormat="1" ht="65.099999999999994" customHeight="1" x14ac:dyDescent="0.25">
      <c r="A36" s="40">
        <v>31</v>
      </c>
      <c r="B36" s="9" t="s">
        <v>47</v>
      </c>
      <c r="C36" s="15">
        <v>9473.75</v>
      </c>
      <c r="D36" s="15">
        <v>9704</v>
      </c>
      <c r="E36" s="15">
        <v>10281.5</v>
      </c>
      <c r="F36" s="15">
        <v>10271.25</v>
      </c>
      <c r="G36" s="15">
        <v>9642.75</v>
      </c>
      <c r="H36" s="15">
        <v>9966.75</v>
      </c>
      <c r="I36" s="15">
        <v>10111.5</v>
      </c>
      <c r="J36" s="15">
        <v>10526.5</v>
      </c>
      <c r="K36" s="16">
        <f t="shared" si="2"/>
        <v>2.4303997888903472</v>
      </c>
      <c r="L36" s="16">
        <f t="shared" si="3"/>
        <v>5.9511541632316645</v>
      </c>
      <c r="M36" s="16">
        <f t="shared" si="4"/>
        <v>-9.9693624471142162E-2</v>
      </c>
      <c r="N36" s="16">
        <f t="shared" si="5"/>
        <v>-6.1190215407082915</v>
      </c>
      <c r="O36" s="16">
        <f t="shared" si="6"/>
        <v>3.3600373337481448</v>
      </c>
      <c r="P36" s="16">
        <f t="shared" si="17"/>
        <v>1.4523289939047279</v>
      </c>
      <c r="Q36" s="16">
        <f t="shared" si="18"/>
        <v>4.1042377490975612</v>
      </c>
      <c r="R36" s="16">
        <f t="shared" si="16"/>
        <v>2.3829207800418306</v>
      </c>
      <c r="S36" s="16">
        <f t="shared" si="8"/>
        <v>11.112283942472612</v>
      </c>
      <c r="T36" s="17">
        <f t="shared" si="9"/>
        <v>230.25</v>
      </c>
      <c r="U36" s="17">
        <f t="shared" si="10"/>
        <v>577.5</v>
      </c>
      <c r="V36" s="17">
        <f t="shared" si="11"/>
        <v>-10.25</v>
      </c>
      <c r="W36" s="17">
        <f t="shared" si="12"/>
        <v>-628.5</v>
      </c>
      <c r="X36" s="17">
        <f t="shared" si="13"/>
        <v>324</v>
      </c>
      <c r="Y36" s="17">
        <f t="shared" si="19"/>
        <v>144.75</v>
      </c>
      <c r="Z36" s="17">
        <f t="shared" si="20"/>
        <v>415</v>
      </c>
      <c r="AA36" s="17">
        <f t="shared" si="15"/>
        <v>245</v>
      </c>
      <c r="AB36" s="17">
        <f t="shared" si="14"/>
        <v>1052.75</v>
      </c>
    </row>
    <row r="37" spans="1:28" s="8" customFormat="1" ht="65.099999999999994" customHeight="1" x14ac:dyDescent="0.25">
      <c r="A37" s="40">
        <v>32</v>
      </c>
      <c r="B37" s="9" t="s">
        <v>48</v>
      </c>
      <c r="C37" s="15">
        <v>14447.75</v>
      </c>
      <c r="D37" s="15">
        <v>14535.25</v>
      </c>
      <c r="E37" s="15">
        <v>15033</v>
      </c>
      <c r="F37" s="15">
        <v>15270.75</v>
      </c>
      <c r="G37" s="15">
        <v>15537.5</v>
      </c>
      <c r="H37" s="15">
        <v>15494.5</v>
      </c>
      <c r="I37" s="15">
        <v>16028.5</v>
      </c>
      <c r="J37" s="15">
        <v>16360.25</v>
      </c>
      <c r="K37" s="16">
        <f t="shared" si="2"/>
        <v>0.60563063452787613</v>
      </c>
      <c r="L37" s="16">
        <f t="shared" si="3"/>
        <v>3.4244337042706574</v>
      </c>
      <c r="M37" s="16">
        <f t="shared" si="4"/>
        <v>1.5815206545599647</v>
      </c>
      <c r="N37" s="16">
        <f t="shared" si="5"/>
        <v>1.7468035296236195</v>
      </c>
      <c r="O37" s="16">
        <f t="shared" si="6"/>
        <v>-0.27674979887368778</v>
      </c>
      <c r="P37" s="16">
        <f t="shared" si="17"/>
        <v>3.4463842008454648</v>
      </c>
      <c r="Q37" s="16">
        <f t="shared" si="18"/>
        <v>2.0697507564650497</v>
      </c>
      <c r="R37" s="16">
        <f t="shared" si="16"/>
        <v>8.8289097319230958</v>
      </c>
      <c r="S37" s="16">
        <f t="shared" si="8"/>
        <v>13.23735529753769</v>
      </c>
      <c r="T37" s="17">
        <f t="shared" si="9"/>
        <v>87.5</v>
      </c>
      <c r="U37" s="17">
        <f t="shared" si="10"/>
        <v>497.75</v>
      </c>
      <c r="V37" s="17">
        <f t="shared" si="11"/>
        <v>237.75</v>
      </c>
      <c r="W37" s="17">
        <f t="shared" si="12"/>
        <v>266.75</v>
      </c>
      <c r="X37" s="17">
        <f t="shared" si="13"/>
        <v>-43</v>
      </c>
      <c r="Y37" s="17">
        <f t="shared" si="19"/>
        <v>534</v>
      </c>
      <c r="Z37" s="17">
        <f t="shared" si="20"/>
        <v>331.75</v>
      </c>
      <c r="AA37" s="17">
        <f t="shared" si="15"/>
        <v>1327.25</v>
      </c>
      <c r="AB37" s="17">
        <f t="shared" si="14"/>
        <v>1912.5</v>
      </c>
    </row>
    <row r="38" spans="1:28" s="8" customFormat="1" ht="65.099999999999994" customHeight="1" x14ac:dyDescent="0.25">
      <c r="A38" s="40">
        <v>33</v>
      </c>
      <c r="B38" s="9" t="s">
        <v>49</v>
      </c>
      <c r="C38" s="15">
        <v>3816.5</v>
      </c>
      <c r="D38" s="15">
        <v>4007.5</v>
      </c>
      <c r="E38" s="15">
        <v>4164.5</v>
      </c>
      <c r="F38" s="15">
        <v>4147.5</v>
      </c>
      <c r="G38" s="15">
        <v>4211.5</v>
      </c>
      <c r="H38" s="15">
        <v>4462.5</v>
      </c>
      <c r="I38" s="15">
        <v>4807.5</v>
      </c>
      <c r="J38" s="15">
        <v>4994.75</v>
      </c>
      <c r="K38" s="16">
        <f t="shared" si="2"/>
        <v>5.0045853530721773</v>
      </c>
      <c r="L38" s="16">
        <f t="shared" si="3"/>
        <v>3.9176543980037337</v>
      </c>
      <c r="M38" s="16">
        <f t="shared" si="4"/>
        <v>-0.40821227038059238</v>
      </c>
      <c r="N38" s="16">
        <f t="shared" si="5"/>
        <v>1.5430982519590186</v>
      </c>
      <c r="O38" s="16">
        <f t="shared" si="6"/>
        <v>5.9598717796509604</v>
      </c>
      <c r="P38" s="16">
        <f t="shared" si="17"/>
        <v>7.7310924369747847</v>
      </c>
      <c r="Q38" s="16">
        <f t="shared" si="18"/>
        <v>3.8949557982319361</v>
      </c>
      <c r="R38" s="16">
        <f t="shared" si="16"/>
        <v>19.936366910793613</v>
      </c>
      <c r="S38" s="16">
        <f t="shared" si="8"/>
        <v>30.872527184593213</v>
      </c>
      <c r="T38" s="17">
        <f t="shared" si="9"/>
        <v>191</v>
      </c>
      <c r="U38" s="17">
        <f t="shared" si="10"/>
        <v>157</v>
      </c>
      <c r="V38" s="17">
        <f t="shared" si="11"/>
        <v>-17</v>
      </c>
      <c r="W38" s="17">
        <f t="shared" si="12"/>
        <v>64</v>
      </c>
      <c r="X38" s="17">
        <f t="shared" si="13"/>
        <v>251</v>
      </c>
      <c r="Y38" s="17">
        <f t="shared" si="19"/>
        <v>345</v>
      </c>
      <c r="Z38" s="17">
        <f t="shared" si="20"/>
        <v>187.25</v>
      </c>
      <c r="AA38" s="17">
        <f t="shared" si="15"/>
        <v>830.25</v>
      </c>
      <c r="AB38" s="17">
        <f t="shared" si="14"/>
        <v>1178.25</v>
      </c>
    </row>
    <row r="39" spans="1:28" s="8" customFormat="1" ht="65.099999999999994" customHeight="1" x14ac:dyDescent="0.25">
      <c r="A39" s="40">
        <v>34</v>
      </c>
      <c r="B39" s="9" t="s">
        <v>50</v>
      </c>
      <c r="C39" s="15">
        <v>6108.75</v>
      </c>
      <c r="D39" s="15">
        <v>5956.25</v>
      </c>
      <c r="E39" s="15">
        <v>5946.75</v>
      </c>
      <c r="F39" s="15">
        <v>6082.5</v>
      </c>
      <c r="G39" s="15">
        <v>6210.75</v>
      </c>
      <c r="H39" s="15">
        <v>6194</v>
      </c>
      <c r="I39" s="15">
        <v>6239</v>
      </c>
      <c r="J39" s="15">
        <v>6294.25</v>
      </c>
      <c r="K39" s="16">
        <f t="shared" si="2"/>
        <v>-2.4964190710047074</v>
      </c>
      <c r="L39" s="16">
        <f t="shared" si="3"/>
        <v>-0.15949632738719854</v>
      </c>
      <c r="M39" s="16">
        <f t="shared" si="4"/>
        <v>2.2827594904779813</v>
      </c>
      <c r="N39" s="16">
        <f t="shared" si="5"/>
        <v>2.1085080147965396</v>
      </c>
      <c r="O39" s="16">
        <f t="shared" si="6"/>
        <v>-0.26969367628708607</v>
      </c>
      <c r="P39" s="16">
        <f t="shared" si="17"/>
        <v>0.72650952534711877</v>
      </c>
      <c r="Q39" s="16">
        <f t="shared" si="18"/>
        <v>0.88555858310626068</v>
      </c>
      <c r="R39" s="16">
        <f t="shared" si="16"/>
        <v>5.8435279774666782</v>
      </c>
      <c r="S39" s="16">
        <f t="shared" si="8"/>
        <v>3.0366277880089942</v>
      </c>
      <c r="T39" s="17">
        <f t="shared" si="9"/>
        <v>-152.5</v>
      </c>
      <c r="U39" s="17">
        <f t="shared" si="10"/>
        <v>-9.5</v>
      </c>
      <c r="V39" s="17">
        <f t="shared" si="11"/>
        <v>135.75</v>
      </c>
      <c r="W39" s="17">
        <f t="shared" si="12"/>
        <v>128.25</v>
      </c>
      <c r="X39" s="17">
        <f t="shared" si="13"/>
        <v>-16.75</v>
      </c>
      <c r="Y39" s="17">
        <f t="shared" si="19"/>
        <v>45</v>
      </c>
      <c r="Z39" s="17">
        <f t="shared" si="20"/>
        <v>55.25</v>
      </c>
      <c r="AA39" s="17">
        <f t="shared" si="15"/>
        <v>347.5</v>
      </c>
      <c r="AB39" s="17">
        <f t="shared" si="14"/>
        <v>185.5</v>
      </c>
    </row>
    <row r="40" spans="1:28" s="8" customFormat="1" ht="65.099999999999994" customHeight="1" x14ac:dyDescent="0.25">
      <c r="A40" s="40">
        <v>35</v>
      </c>
      <c r="B40" s="9" t="s">
        <v>51</v>
      </c>
      <c r="C40" s="20">
        <v>61.4</v>
      </c>
      <c r="D40" s="20">
        <v>61.25</v>
      </c>
      <c r="E40" s="20">
        <v>61</v>
      </c>
      <c r="F40" s="20">
        <v>61.274999999999999</v>
      </c>
      <c r="G40" s="20">
        <v>61.4</v>
      </c>
      <c r="H40" s="20">
        <v>61.725000000000001</v>
      </c>
      <c r="I40" s="20">
        <v>61.625</v>
      </c>
      <c r="J40" s="20">
        <v>61.95</v>
      </c>
      <c r="K40" s="16">
        <f t="shared" si="2"/>
        <v>-0.24429967426710109</v>
      </c>
      <c r="L40" s="16">
        <f t="shared" si="3"/>
        <v>-0.40816326530612734</v>
      </c>
      <c r="M40" s="16">
        <f t="shared" si="4"/>
        <v>0.45081967213114194</v>
      </c>
      <c r="N40" s="16">
        <f t="shared" si="5"/>
        <v>0.2039983680130586</v>
      </c>
      <c r="O40" s="16">
        <f t="shared" si="6"/>
        <v>0.5293159609120579</v>
      </c>
      <c r="P40" s="16">
        <f t="shared" si="17"/>
        <v>-0.1620089104900746</v>
      </c>
      <c r="Q40" s="16">
        <f t="shared" si="18"/>
        <v>0.52738336713995526</v>
      </c>
      <c r="R40" s="16">
        <f t="shared" si="16"/>
        <v>1.5573770491803307</v>
      </c>
      <c r="S40" s="16">
        <f t="shared" si="8"/>
        <v>0.89576547231271508</v>
      </c>
      <c r="T40" s="16">
        <f t="shared" si="9"/>
        <v>-0.14999999999999858</v>
      </c>
      <c r="U40" s="16">
        <f t="shared" si="10"/>
        <v>-0.25</v>
      </c>
      <c r="V40" s="16">
        <f t="shared" si="11"/>
        <v>0.27499999999999858</v>
      </c>
      <c r="W40" s="16">
        <f t="shared" si="12"/>
        <v>0.125</v>
      </c>
      <c r="X40" s="16">
        <f t="shared" si="13"/>
        <v>0.32500000000000284</v>
      </c>
      <c r="Y40" s="16">
        <f t="shared" si="19"/>
        <v>-0.10000000000000142</v>
      </c>
      <c r="Z40" s="16">
        <f t="shared" si="20"/>
        <v>0.32500000000000284</v>
      </c>
      <c r="AA40" s="16">
        <f t="shared" si="15"/>
        <v>0.95000000000000284</v>
      </c>
      <c r="AB40" s="16">
        <f t="shared" si="14"/>
        <v>0.55000000000000426</v>
      </c>
    </row>
    <row r="41" spans="1:28" s="8" customFormat="1" ht="65.099999999999994" customHeight="1" x14ac:dyDescent="0.25">
      <c r="A41" s="40">
        <v>36</v>
      </c>
      <c r="B41" s="9" t="s">
        <v>52</v>
      </c>
      <c r="C41" s="20">
        <v>56.924999999999997</v>
      </c>
      <c r="D41" s="20">
        <v>56.9</v>
      </c>
      <c r="E41" s="20">
        <v>56.85</v>
      </c>
      <c r="F41" s="20">
        <v>56.075000000000003</v>
      </c>
      <c r="G41" s="20">
        <v>54.35</v>
      </c>
      <c r="H41" s="20">
        <v>53.85</v>
      </c>
      <c r="I41" s="20">
        <v>54.05</v>
      </c>
      <c r="J41" s="20">
        <v>54.6</v>
      </c>
      <c r="K41" s="16">
        <f t="shared" si="2"/>
        <v>-4.3917435221785261E-2</v>
      </c>
      <c r="L41" s="16">
        <f t="shared" si="3"/>
        <v>-8.7873462214405063E-2</v>
      </c>
      <c r="M41" s="16">
        <f>(F41/E41-1)*100</f>
        <v>-1.3632365875109964</v>
      </c>
      <c r="N41" s="16">
        <f>(G41/F41-1)*100</f>
        <v>-3.0762371823450763</v>
      </c>
      <c r="O41" s="16">
        <f t="shared" si="6"/>
        <v>-0.91996320147194055</v>
      </c>
      <c r="P41" s="16">
        <f t="shared" si="17"/>
        <v>0.3714020427112219</v>
      </c>
      <c r="Q41" s="16">
        <f t="shared" si="18"/>
        <v>1.0175763182238784</v>
      </c>
      <c r="R41" s="16">
        <f t="shared" si="16"/>
        <v>-3.9577836411609502</v>
      </c>
      <c r="S41" s="16">
        <f t="shared" si="8"/>
        <v>-4.0843214756258188</v>
      </c>
      <c r="T41" s="16">
        <f t="shared" si="9"/>
        <v>-2.4999999999998579E-2</v>
      </c>
      <c r="U41" s="16">
        <f t="shared" si="10"/>
        <v>-4.9999999999997158E-2</v>
      </c>
      <c r="V41" s="16">
        <f t="shared" si="11"/>
        <v>-0.77499999999999858</v>
      </c>
      <c r="W41" s="16">
        <f t="shared" si="12"/>
        <v>-1.7250000000000014</v>
      </c>
      <c r="X41" s="16">
        <f t="shared" si="13"/>
        <v>-0.5</v>
      </c>
      <c r="Y41" s="16">
        <f t="shared" si="19"/>
        <v>0.19999999999999574</v>
      </c>
      <c r="Z41" s="16">
        <f t="shared" si="20"/>
        <v>0.55000000000000426</v>
      </c>
      <c r="AA41" s="16">
        <f t="shared" si="15"/>
        <v>-2.25</v>
      </c>
      <c r="AB41" s="16">
        <f t="shared" si="14"/>
        <v>-2.3249999999999957</v>
      </c>
    </row>
    <row r="42" spans="1:28" s="8" customFormat="1" ht="65.099999999999994" customHeight="1" x14ac:dyDescent="0.25">
      <c r="A42" s="40">
        <v>37</v>
      </c>
      <c r="B42" s="9" t="s">
        <v>53</v>
      </c>
      <c r="C42" s="20">
        <v>4.5</v>
      </c>
      <c r="D42" s="20">
        <v>4.4000000000000004</v>
      </c>
      <c r="E42" s="20">
        <v>4.1500000000000004</v>
      </c>
      <c r="F42" s="20">
        <v>5.2249999999999996</v>
      </c>
      <c r="G42" s="20">
        <v>7.0750000000000002</v>
      </c>
      <c r="H42" s="20">
        <v>7.875</v>
      </c>
      <c r="I42" s="20">
        <v>7.5250000000000004</v>
      </c>
      <c r="J42" s="20">
        <v>7.375</v>
      </c>
      <c r="K42" s="16">
        <f t="shared" si="2"/>
        <v>-2.2222222222222143</v>
      </c>
      <c r="L42" s="16">
        <f t="shared" si="3"/>
        <v>-5.6818181818181763</v>
      </c>
      <c r="M42" s="16">
        <f t="shared" si="4"/>
        <v>25.903614457831313</v>
      </c>
      <c r="N42" s="16">
        <f t="shared" si="5"/>
        <v>35.406698564593306</v>
      </c>
      <c r="O42" s="16">
        <f t="shared" si="6"/>
        <v>11.307420494699638</v>
      </c>
      <c r="P42" s="16">
        <f t="shared" si="17"/>
        <v>-4.4444444444444393</v>
      </c>
      <c r="Q42" s="16">
        <f t="shared" si="18"/>
        <v>-1.9933554817275767</v>
      </c>
      <c r="R42" s="16">
        <f t="shared" si="16"/>
        <v>77.710843373493958</v>
      </c>
      <c r="S42" s="16">
        <f t="shared" si="8"/>
        <v>63.888888888888886</v>
      </c>
      <c r="T42" s="16">
        <f t="shared" si="9"/>
        <v>-9.9999999999999645E-2</v>
      </c>
      <c r="U42" s="16">
        <f t="shared" si="10"/>
        <v>-0.25</v>
      </c>
      <c r="V42" s="16">
        <f t="shared" si="11"/>
        <v>1.0749999999999993</v>
      </c>
      <c r="W42" s="16">
        <f t="shared" si="12"/>
        <v>1.8500000000000005</v>
      </c>
      <c r="X42" s="16">
        <f t="shared" si="13"/>
        <v>0.79999999999999982</v>
      </c>
      <c r="Y42" s="16">
        <f t="shared" si="19"/>
        <v>-0.34999999999999964</v>
      </c>
      <c r="Z42" s="16">
        <f t="shared" si="20"/>
        <v>-0.15000000000000036</v>
      </c>
      <c r="AA42" s="16">
        <f t="shared" si="15"/>
        <v>3.2249999999999996</v>
      </c>
      <c r="AB42" s="16">
        <f t="shared" si="14"/>
        <v>2.875</v>
      </c>
    </row>
    <row r="43" spans="1:28" s="8" customFormat="1" ht="65.099999999999994" customHeight="1" x14ac:dyDescent="0.25">
      <c r="A43" s="40">
        <v>38</v>
      </c>
      <c r="B43" s="9" t="s">
        <v>54</v>
      </c>
      <c r="C43" s="20">
        <v>7.35</v>
      </c>
      <c r="D43" s="20">
        <v>7.125</v>
      </c>
      <c r="E43" s="20">
        <v>6.8250000000000002</v>
      </c>
      <c r="F43" s="20">
        <v>8.5</v>
      </c>
      <c r="G43" s="20">
        <v>11.5</v>
      </c>
      <c r="H43" s="20">
        <v>12.725</v>
      </c>
      <c r="I43" s="20">
        <v>12.25</v>
      </c>
      <c r="J43" s="20">
        <v>11.875</v>
      </c>
      <c r="K43" s="16">
        <f t="shared" si="2"/>
        <v>-3.0612244897959107</v>
      </c>
      <c r="L43" s="16">
        <f t="shared" si="3"/>
        <v>-4.2105263157894761</v>
      </c>
      <c r="M43" s="16">
        <f t="shared" si="4"/>
        <v>24.542124542124544</v>
      </c>
      <c r="N43" s="16">
        <f t="shared" si="5"/>
        <v>35.294117647058833</v>
      </c>
      <c r="O43" s="16">
        <f t="shared" si="6"/>
        <v>10.652173913043473</v>
      </c>
      <c r="P43" s="16">
        <f t="shared" si="17"/>
        <v>-3.7328094302554016</v>
      </c>
      <c r="Q43" s="16">
        <f t="shared" si="18"/>
        <v>-3.0612244897959218</v>
      </c>
      <c r="R43" s="16">
        <f t="shared" si="16"/>
        <v>73.992673992674</v>
      </c>
      <c r="S43" s="16">
        <f t="shared" si="8"/>
        <v>61.56462585034015</v>
      </c>
      <c r="T43" s="16">
        <f t="shared" si="9"/>
        <v>-0.22499999999999964</v>
      </c>
      <c r="U43" s="16">
        <f t="shared" si="10"/>
        <v>-0.29999999999999982</v>
      </c>
      <c r="V43" s="16">
        <f t="shared" si="11"/>
        <v>1.6749999999999998</v>
      </c>
      <c r="W43" s="16">
        <f t="shared" si="12"/>
        <v>3</v>
      </c>
      <c r="X43" s="16">
        <f t="shared" si="13"/>
        <v>1.2249999999999996</v>
      </c>
      <c r="Y43" s="16">
        <f t="shared" si="19"/>
        <v>-0.47499999999999964</v>
      </c>
      <c r="Z43" s="16">
        <f t="shared" si="20"/>
        <v>-0.375</v>
      </c>
      <c r="AA43" s="16">
        <f t="shared" si="15"/>
        <v>5.05</v>
      </c>
      <c r="AB43" s="16">
        <f t="shared" si="14"/>
        <v>4.5250000000000004</v>
      </c>
    </row>
    <row r="44" spans="1:28" s="8" customFormat="1" ht="65.099999999999994" customHeight="1" x14ac:dyDescent="0.25">
      <c r="A44" s="40">
        <v>39</v>
      </c>
      <c r="B44" s="9" t="s">
        <v>55</v>
      </c>
      <c r="C44" s="15">
        <v>2206.5</v>
      </c>
      <c r="D44" s="15">
        <v>2277.75</v>
      </c>
      <c r="E44" s="15">
        <v>2327.25</v>
      </c>
      <c r="F44" s="15">
        <v>2297.75</v>
      </c>
      <c r="G44" s="15">
        <v>2250.5</v>
      </c>
      <c r="H44" s="15">
        <v>2285.5</v>
      </c>
      <c r="I44" s="15">
        <v>2320.75</v>
      </c>
      <c r="J44" s="15">
        <v>2329.75</v>
      </c>
      <c r="K44" s="16">
        <f t="shared" si="2"/>
        <v>3.2290958531611125</v>
      </c>
      <c r="L44" s="16">
        <f t="shared" si="3"/>
        <v>2.1731972341126005</v>
      </c>
      <c r="M44" s="16">
        <f t="shared" si="4"/>
        <v>-1.2675905038135094</v>
      </c>
      <c r="N44" s="16">
        <f t="shared" si="5"/>
        <v>-2.0563594821020548</v>
      </c>
      <c r="O44" s="16">
        <f t="shared" si="6"/>
        <v>1.5552099533437058</v>
      </c>
      <c r="P44" s="16">
        <f t="shared" si="17"/>
        <v>1.5423320936337692</v>
      </c>
      <c r="Q44" s="16">
        <f t="shared" si="18"/>
        <v>0.38780566627167889</v>
      </c>
      <c r="R44" s="16">
        <f t="shared" si="16"/>
        <v>0.10742292405199194</v>
      </c>
      <c r="S44" s="16">
        <f t="shared" si="8"/>
        <v>5.5857693179243162</v>
      </c>
      <c r="T44" s="17">
        <f t="shared" si="9"/>
        <v>71.25</v>
      </c>
      <c r="U44" s="17">
        <f t="shared" si="10"/>
        <v>49.5</v>
      </c>
      <c r="V44" s="17">
        <f t="shared" si="11"/>
        <v>-29.5</v>
      </c>
      <c r="W44" s="17">
        <f t="shared" si="12"/>
        <v>-47.25</v>
      </c>
      <c r="X44" s="17">
        <f t="shared" si="13"/>
        <v>35</v>
      </c>
      <c r="Y44" s="17">
        <f t="shared" si="19"/>
        <v>35.25</v>
      </c>
      <c r="Z44" s="17">
        <f t="shared" si="20"/>
        <v>9</v>
      </c>
      <c r="AA44" s="17">
        <f t="shared" si="15"/>
        <v>2.5</v>
      </c>
      <c r="AB44" s="17">
        <f t="shared" si="14"/>
        <v>123.25</v>
      </c>
    </row>
    <row r="45" spans="1:28" s="8" customFormat="1" ht="65.099999999999994" customHeight="1" x14ac:dyDescent="0.25">
      <c r="A45" s="40">
        <v>40</v>
      </c>
      <c r="B45" s="9" t="s">
        <v>56</v>
      </c>
      <c r="C45" s="15">
        <v>2238.5</v>
      </c>
      <c r="D45" s="15">
        <v>2298.75</v>
      </c>
      <c r="E45" s="15">
        <v>2346</v>
      </c>
      <c r="F45" s="15">
        <v>2332</v>
      </c>
      <c r="G45" s="15">
        <v>2334.75</v>
      </c>
      <c r="H45" s="15">
        <v>2364.25</v>
      </c>
      <c r="I45" s="15">
        <v>2398.75</v>
      </c>
      <c r="J45" s="15">
        <v>2414.5</v>
      </c>
      <c r="K45" s="16">
        <f t="shared" si="2"/>
        <v>2.6915345097163312</v>
      </c>
      <c r="L45" s="16">
        <f t="shared" si="3"/>
        <v>2.0554649265905445</v>
      </c>
      <c r="M45" s="16">
        <f t="shared" si="4"/>
        <v>-0.59676044330775335</v>
      </c>
      <c r="N45" s="16">
        <f t="shared" si="5"/>
        <v>0.1179245283018826</v>
      </c>
      <c r="O45" s="16">
        <f t="shared" si="6"/>
        <v>1.2635185780062175</v>
      </c>
      <c r="P45" s="16">
        <f t="shared" si="17"/>
        <v>1.4592365443586663</v>
      </c>
      <c r="Q45" s="16">
        <f t="shared" si="18"/>
        <v>0.6565919749869753</v>
      </c>
      <c r="R45" s="16">
        <f t="shared" si="16"/>
        <v>2.9198635976129594</v>
      </c>
      <c r="S45" s="16">
        <f t="shared" si="8"/>
        <v>7.8624078624078608</v>
      </c>
      <c r="T45" s="17">
        <f t="shared" si="9"/>
        <v>60.25</v>
      </c>
      <c r="U45" s="17">
        <f t="shared" si="10"/>
        <v>47.25</v>
      </c>
      <c r="V45" s="17">
        <f t="shared" si="11"/>
        <v>-14</v>
      </c>
      <c r="W45" s="17">
        <f t="shared" si="12"/>
        <v>2.75</v>
      </c>
      <c r="X45" s="17">
        <f t="shared" si="13"/>
        <v>29.5</v>
      </c>
      <c r="Y45" s="17">
        <f t="shared" si="19"/>
        <v>34.5</v>
      </c>
      <c r="Z45" s="17">
        <f t="shared" si="20"/>
        <v>15.75</v>
      </c>
      <c r="AA45" s="17">
        <f t="shared" si="15"/>
        <v>68.5</v>
      </c>
      <c r="AB45" s="17">
        <f t="shared" si="14"/>
        <v>176</v>
      </c>
    </row>
    <row r="46" spans="1:28" s="8" customFormat="1" ht="65.099999999999994" customHeight="1" x14ac:dyDescent="0.25">
      <c r="A46" s="40">
        <v>41</v>
      </c>
      <c r="B46" s="9" t="s">
        <v>57</v>
      </c>
      <c r="C46" s="15">
        <v>2138.75</v>
      </c>
      <c r="D46" s="15">
        <v>2213</v>
      </c>
      <c r="E46" s="15">
        <v>2264</v>
      </c>
      <c r="F46" s="15">
        <v>2233.75</v>
      </c>
      <c r="G46" s="15">
        <v>2190.75</v>
      </c>
      <c r="H46" s="15">
        <v>2217</v>
      </c>
      <c r="I46" s="15">
        <v>2248.5</v>
      </c>
      <c r="J46" s="15">
        <v>2253.5</v>
      </c>
      <c r="K46" s="16">
        <f t="shared" si="2"/>
        <v>3.47165400350673</v>
      </c>
      <c r="L46" s="16">
        <f t="shared" si="3"/>
        <v>2.3045639403524554</v>
      </c>
      <c r="M46" s="16">
        <f t="shared" si="4"/>
        <v>-1.3361307420494684</v>
      </c>
      <c r="N46" s="16">
        <f t="shared" si="5"/>
        <v>-1.9250139899272489</v>
      </c>
      <c r="O46" s="16">
        <f t="shared" si="6"/>
        <v>1.198219787743926</v>
      </c>
      <c r="P46" s="16">
        <f t="shared" si="17"/>
        <v>1.420838971583227</v>
      </c>
      <c r="Q46" s="16">
        <f t="shared" si="18"/>
        <v>0.22237046920168257</v>
      </c>
      <c r="R46" s="16">
        <f t="shared" si="16"/>
        <v>-0.46378091872791849</v>
      </c>
      <c r="S46" s="16">
        <f t="shared" si="8"/>
        <v>5.3652834599649424</v>
      </c>
      <c r="T46" s="17">
        <f t="shared" si="9"/>
        <v>74.25</v>
      </c>
      <c r="U46" s="17">
        <f t="shared" si="10"/>
        <v>51</v>
      </c>
      <c r="V46" s="17">
        <f t="shared" si="11"/>
        <v>-30.25</v>
      </c>
      <c r="W46" s="17">
        <f t="shared" si="12"/>
        <v>-43</v>
      </c>
      <c r="X46" s="17">
        <f t="shared" si="13"/>
        <v>26.25</v>
      </c>
      <c r="Y46" s="17">
        <f t="shared" si="19"/>
        <v>31.5</v>
      </c>
      <c r="Z46" s="17">
        <f t="shared" si="20"/>
        <v>5</v>
      </c>
      <c r="AA46" s="17">
        <f t="shared" si="15"/>
        <v>-10.5</v>
      </c>
      <c r="AB46" s="17">
        <f t="shared" si="14"/>
        <v>114.75</v>
      </c>
    </row>
    <row r="47" spans="1:28" s="8" customFormat="1" ht="65.099999999999994" customHeight="1" x14ac:dyDescent="0.25">
      <c r="A47" s="40">
        <v>42</v>
      </c>
      <c r="B47" s="9" t="s">
        <v>58</v>
      </c>
      <c r="C47" s="15">
        <v>2171</v>
      </c>
      <c r="D47" s="15">
        <v>2234.25</v>
      </c>
      <c r="E47" s="15">
        <v>2283.5</v>
      </c>
      <c r="F47" s="15">
        <v>2268.75</v>
      </c>
      <c r="G47" s="15">
        <v>2274.5</v>
      </c>
      <c r="H47" s="15">
        <v>2297.25</v>
      </c>
      <c r="I47" s="15">
        <v>2328.5</v>
      </c>
      <c r="J47" s="15">
        <v>2339.75</v>
      </c>
      <c r="K47" s="16">
        <f t="shared" si="2"/>
        <v>2.9134039613081475</v>
      </c>
      <c r="L47" s="16">
        <f t="shared" si="3"/>
        <v>2.2043191227481218</v>
      </c>
      <c r="M47" s="16">
        <f t="shared" si="4"/>
        <v>-0.64593825268228766</v>
      </c>
      <c r="N47" s="16">
        <f t="shared" si="5"/>
        <v>0.25344352617080457</v>
      </c>
      <c r="O47" s="16">
        <f t="shared" si="6"/>
        <v>1.0002198285337327</v>
      </c>
      <c r="P47" s="16">
        <f t="shared" si="17"/>
        <v>1.3603221242790342</v>
      </c>
      <c r="Q47" s="16">
        <f t="shared" si="18"/>
        <v>0.48314365471333609</v>
      </c>
      <c r="R47" s="16">
        <f t="shared" si="16"/>
        <v>2.4633238449748296</v>
      </c>
      <c r="S47" s="16">
        <f t="shared" si="8"/>
        <v>7.7729157070474342</v>
      </c>
      <c r="T47" s="17">
        <f t="shared" si="9"/>
        <v>63.25</v>
      </c>
      <c r="U47" s="17">
        <f t="shared" si="10"/>
        <v>49.25</v>
      </c>
      <c r="V47" s="17">
        <f t="shared" si="11"/>
        <v>-14.75</v>
      </c>
      <c r="W47" s="17">
        <f t="shared" si="12"/>
        <v>5.75</v>
      </c>
      <c r="X47" s="17">
        <f t="shared" si="13"/>
        <v>22.75</v>
      </c>
      <c r="Y47" s="17">
        <f t="shared" si="19"/>
        <v>31.25</v>
      </c>
      <c r="Z47" s="17">
        <f t="shared" si="20"/>
        <v>11.25</v>
      </c>
      <c r="AA47" s="17">
        <f t="shared" si="15"/>
        <v>56.25</v>
      </c>
      <c r="AB47" s="17">
        <f t="shared" si="14"/>
        <v>168.75</v>
      </c>
    </row>
    <row r="48" spans="1:28" s="8" customFormat="1" ht="65.099999999999994" customHeight="1" x14ac:dyDescent="0.25">
      <c r="A48" s="40">
        <v>43</v>
      </c>
      <c r="B48" s="9" t="s">
        <v>59</v>
      </c>
      <c r="C48" s="15">
        <v>2110</v>
      </c>
      <c r="D48" s="15">
        <v>2162.75</v>
      </c>
      <c r="E48" s="15">
        <v>2211.75</v>
      </c>
      <c r="F48" s="15">
        <v>2191.75</v>
      </c>
      <c r="G48" s="15">
        <v>2167.75</v>
      </c>
      <c r="H48" s="15">
        <v>2216</v>
      </c>
      <c r="I48" s="15">
        <v>2214.5</v>
      </c>
      <c r="J48" s="15">
        <v>2202.5</v>
      </c>
      <c r="K48" s="16">
        <f t="shared" si="2"/>
        <v>2.4999999999999911</v>
      </c>
      <c r="L48" s="16">
        <f t="shared" si="3"/>
        <v>2.2656340307478873</v>
      </c>
      <c r="M48" s="16">
        <f t="shared" si="4"/>
        <v>-0.90426133152481381</v>
      </c>
      <c r="N48" s="16">
        <f t="shared" si="5"/>
        <v>-1.0950153986540423</v>
      </c>
      <c r="O48" s="16">
        <f t="shared" si="6"/>
        <v>2.2258101718371615</v>
      </c>
      <c r="P48" s="16">
        <f t="shared" si="17"/>
        <v>-6.768953068592154E-2</v>
      </c>
      <c r="Q48" s="16">
        <f t="shared" si="18"/>
        <v>-0.54188304357642991</v>
      </c>
      <c r="R48" s="16">
        <f t="shared" si="16"/>
        <v>-0.41822086583022111</v>
      </c>
      <c r="S48" s="16">
        <f t="shared" si="8"/>
        <v>4.3838862559241631</v>
      </c>
      <c r="T48" s="17">
        <f t="shared" si="9"/>
        <v>52.75</v>
      </c>
      <c r="U48" s="17">
        <f t="shared" si="10"/>
        <v>49</v>
      </c>
      <c r="V48" s="17">
        <f t="shared" si="11"/>
        <v>-20</v>
      </c>
      <c r="W48" s="17">
        <f t="shared" si="12"/>
        <v>-24</v>
      </c>
      <c r="X48" s="17">
        <f t="shared" si="13"/>
        <v>48.25</v>
      </c>
      <c r="Y48" s="17">
        <f t="shared" si="19"/>
        <v>-1.5</v>
      </c>
      <c r="Z48" s="17">
        <f t="shared" si="20"/>
        <v>-12</v>
      </c>
      <c r="AA48" s="17">
        <f t="shared" si="15"/>
        <v>-9.25</v>
      </c>
      <c r="AB48" s="17">
        <f t="shared" si="14"/>
        <v>92.5</v>
      </c>
    </row>
    <row r="49" spans="1:28" s="10" customFormat="1" ht="65.099999999999994" customHeight="1" x14ac:dyDescent="0.25">
      <c r="A49" s="40">
        <v>44</v>
      </c>
      <c r="B49" s="9" t="s">
        <v>60</v>
      </c>
      <c r="C49" s="15">
        <v>2060</v>
      </c>
      <c r="D49" s="15">
        <v>2120</v>
      </c>
      <c r="E49" s="15">
        <v>2182.5</v>
      </c>
      <c r="F49" s="15">
        <v>2163</v>
      </c>
      <c r="G49" s="15">
        <v>2151.75</v>
      </c>
      <c r="H49" s="15">
        <v>2181.25</v>
      </c>
      <c r="I49" s="15">
        <v>2208</v>
      </c>
      <c r="J49" s="15">
        <v>2212.75</v>
      </c>
      <c r="K49" s="16">
        <f t="shared" si="2"/>
        <v>2.9126213592232997</v>
      </c>
      <c r="L49" s="16">
        <f t="shared" si="3"/>
        <v>2.9481132075471761</v>
      </c>
      <c r="M49" s="16">
        <f t="shared" si="4"/>
        <v>-0.8934707903780037</v>
      </c>
      <c r="N49" s="16">
        <f t="shared" si="5"/>
        <v>-0.52011095700416066</v>
      </c>
      <c r="O49" s="16">
        <f t="shared" si="6"/>
        <v>1.3709771116533043</v>
      </c>
      <c r="P49" s="16">
        <f t="shared" si="17"/>
        <v>1.2263610315186302</v>
      </c>
      <c r="Q49" s="16">
        <f t="shared" si="18"/>
        <v>0.21512681159421287</v>
      </c>
      <c r="R49" s="16">
        <f t="shared" si="16"/>
        <v>1.3860252004581852</v>
      </c>
      <c r="S49" s="16">
        <f t="shared" si="8"/>
        <v>7.4150485436893288</v>
      </c>
      <c r="T49" s="17">
        <f t="shared" si="9"/>
        <v>60</v>
      </c>
      <c r="U49" s="17">
        <f t="shared" si="10"/>
        <v>62.5</v>
      </c>
      <c r="V49" s="17">
        <f t="shared" si="11"/>
        <v>-19.5</v>
      </c>
      <c r="W49" s="17">
        <f t="shared" si="12"/>
        <v>-11.25</v>
      </c>
      <c r="X49" s="17">
        <f t="shared" si="13"/>
        <v>29.5</v>
      </c>
      <c r="Y49" s="17">
        <f t="shared" si="19"/>
        <v>26.75</v>
      </c>
      <c r="Z49" s="17">
        <f t="shared" si="20"/>
        <v>4.75</v>
      </c>
      <c r="AA49" s="17">
        <f t="shared" si="15"/>
        <v>30.25</v>
      </c>
      <c r="AB49" s="17">
        <f t="shared" si="14"/>
        <v>152.75</v>
      </c>
    </row>
    <row r="50" spans="1:28" s="8" customFormat="1" ht="65.099999999999994" customHeight="1" x14ac:dyDescent="0.25">
      <c r="A50" s="40">
        <v>45</v>
      </c>
      <c r="B50" s="9" t="s">
        <v>61</v>
      </c>
      <c r="C50" s="15">
        <v>1910.5</v>
      </c>
      <c r="D50" s="15">
        <v>1966.25</v>
      </c>
      <c r="E50" s="15">
        <v>2019.5</v>
      </c>
      <c r="F50" s="15">
        <v>2001</v>
      </c>
      <c r="G50" s="15">
        <v>1974.5</v>
      </c>
      <c r="H50" s="15">
        <v>1998</v>
      </c>
      <c r="I50" s="15">
        <v>2003.5</v>
      </c>
      <c r="J50" s="15">
        <v>2000</v>
      </c>
      <c r="K50" s="16">
        <f t="shared" si="2"/>
        <v>2.9180842711332033</v>
      </c>
      <c r="L50" s="16">
        <f t="shared" si="3"/>
        <v>2.7082008900190635</v>
      </c>
      <c r="M50" s="16">
        <f t="shared" si="4"/>
        <v>-0.91606833374597851</v>
      </c>
      <c r="N50" s="16">
        <f t="shared" si="5"/>
        <v>-1.3243378310844545</v>
      </c>
      <c r="O50" s="16">
        <f t="shared" si="6"/>
        <v>1.1901747277791808</v>
      </c>
      <c r="P50" s="16">
        <f t="shared" si="17"/>
        <v>0.2752752752752663</v>
      </c>
      <c r="Q50" s="16">
        <f t="shared" si="18"/>
        <v>-0.17469428500124229</v>
      </c>
      <c r="R50" s="16">
        <f t="shared" si="16"/>
        <v>-0.96558554097548877</v>
      </c>
      <c r="S50" s="16">
        <f t="shared" si="8"/>
        <v>4.684637529442548</v>
      </c>
      <c r="T50" s="17">
        <f t="shared" si="9"/>
        <v>55.75</v>
      </c>
      <c r="U50" s="17">
        <f t="shared" si="10"/>
        <v>53.25</v>
      </c>
      <c r="V50" s="17">
        <f t="shared" si="11"/>
        <v>-18.5</v>
      </c>
      <c r="W50" s="17">
        <f t="shared" si="12"/>
        <v>-26.5</v>
      </c>
      <c r="X50" s="17">
        <f t="shared" si="13"/>
        <v>23.5</v>
      </c>
      <c r="Y50" s="17">
        <f t="shared" si="19"/>
        <v>5.5</v>
      </c>
      <c r="Z50" s="17">
        <f t="shared" si="20"/>
        <v>-3.5</v>
      </c>
      <c r="AA50" s="17">
        <f t="shared" si="15"/>
        <v>-19.5</v>
      </c>
      <c r="AB50" s="17">
        <f t="shared" si="14"/>
        <v>89.5</v>
      </c>
    </row>
    <row r="51" spans="1:28" s="8" customFormat="1" ht="65.099999999999994" customHeight="1" x14ac:dyDescent="0.25">
      <c r="A51" s="40">
        <v>46</v>
      </c>
      <c r="B51" s="9" t="s">
        <v>62</v>
      </c>
      <c r="C51" s="15">
        <v>1289.25</v>
      </c>
      <c r="D51" s="15">
        <v>1322.75</v>
      </c>
      <c r="E51" s="15">
        <v>1337.75</v>
      </c>
      <c r="F51" s="15">
        <v>1322.5</v>
      </c>
      <c r="G51" s="15">
        <v>1315.75</v>
      </c>
      <c r="H51" s="15">
        <v>1315</v>
      </c>
      <c r="I51" s="15">
        <v>1377</v>
      </c>
      <c r="J51" s="15">
        <v>1415.25</v>
      </c>
      <c r="K51" s="16">
        <f t="shared" si="2"/>
        <v>2.598409928252865</v>
      </c>
      <c r="L51" s="16">
        <f t="shared" si="3"/>
        <v>1.134001134001128</v>
      </c>
      <c r="M51" s="16">
        <f t="shared" si="4"/>
        <v>-1.1399738366660417</v>
      </c>
      <c r="N51" s="16">
        <f t="shared" si="5"/>
        <v>-0.51039697542533125</v>
      </c>
      <c r="O51" s="16">
        <f t="shared" si="6"/>
        <v>-5.7001710051296506E-2</v>
      </c>
      <c r="P51" s="16">
        <f t="shared" si="17"/>
        <v>4.7148288973384078</v>
      </c>
      <c r="Q51" s="16">
        <f t="shared" si="18"/>
        <v>2.7777777777777679</v>
      </c>
      <c r="R51" s="16">
        <f t="shared" si="16"/>
        <v>5.7933096617454716</v>
      </c>
      <c r="S51" s="16">
        <f t="shared" si="8"/>
        <v>9.7731239092495592</v>
      </c>
      <c r="T51" s="17">
        <f t="shared" si="9"/>
        <v>33.5</v>
      </c>
      <c r="U51" s="17">
        <f t="shared" si="10"/>
        <v>15</v>
      </c>
      <c r="V51" s="17">
        <f t="shared" si="11"/>
        <v>-15.25</v>
      </c>
      <c r="W51" s="17">
        <f t="shared" si="12"/>
        <v>-6.75</v>
      </c>
      <c r="X51" s="17">
        <f t="shared" si="13"/>
        <v>-0.75</v>
      </c>
      <c r="Y51" s="17">
        <f t="shared" si="19"/>
        <v>62</v>
      </c>
      <c r="Z51" s="17">
        <f t="shared" si="20"/>
        <v>38.25</v>
      </c>
      <c r="AA51" s="17">
        <f t="shared" si="15"/>
        <v>77.5</v>
      </c>
      <c r="AB51" s="17">
        <f t="shared" si="14"/>
        <v>126</v>
      </c>
    </row>
    <row r="52" spans="1:28" s="8" customFormat="1" ht="65.099999999999994" customHeight="1" x14ac:dyDescent="0.25">
      <c r="A52" s="40">
        <v>47</v>
      </c>
      <c r="B52" s="9" t="s">
        <v>63</v>
      </c>
      <c r="C52" s="15">
        <v>832.5</v>
      </c>
      <c r="D52" s="15">
        <v>867.75</v>
      </c>
      <c r="E52" s="15">
        <v>913.5</v>
      </c>
      <c r="F52" s="15">
        <v>909.5</v>
      </c>
      <c r="G52" s="15">
        <v>911.5</v>
      </c>
      <c r="H52" s="15">
        <v>918.25</v>
      </c>
      <c r="I52" s="15">
        <v>919.25</v>
      </c>
      <c r="J52" s="15">
        <v>912.5</v>
      </c>
      <c r="K52" s="16">
        <f t="shared" si="2"/>
        <v>4.2342342342342354</v>
      </c>
      <c r="L52" s="16">
        <f t="shared" si="3"/>
        <v>5.2722558340535963</v>
      </c>
      <c r="M52" s="16">
        <f t="shared" si="4"/>
        <v>-0.43787629994526123</v>
      </c>
      <c r="N52" s="16">
        <f t="shared" si="5"/>
        <v>0.21990104452995762</v>
      </c>
      <c r="O52" s="16">
        <f t="shared" si="6"/>
        <v>0.74053757542511534</v>
      </c>
      <c r="P52" s="16">
        <f t="shared" si="17"/>
        <v>0.10890280424720178</v>
      </c>
      <c r="Q52" s="16">
        <f t="shared" si="18"/>
        <v>-0.73429426162632261</v>
      </c>
      <c r="R52" s="16">
        <f t="shared" si="16"/>
        <v>-0.10946907498631253</v>
      </c>
      <c r="S52" s="16">
        <f t="shared" si="8"/>
        <v>9.6096096096096151</v>
      </c>
      <c r="T52" s="17">
        <f t="shared" si="9"/>
        <v>35.25</v>
      </c>
      <c r="U52" s="17">
        <f t="shared" si="10"/>
        <v>45.75</v>
      </c>
      <c r="V52" s="17">
        <f t="shared" si="11"/>
        <v>-4</v>
      </c>
      <c r="W52" s="17">
        <f t="shared" si="12"/>
        <v>2</v>
      </c>
      <c r="X52" s="17">
        <f t="shared" si="13"/>
        <v>6.75</v>
      </c>
      <c r="Y52" s="17">
        <f t="shared" si="19"/>
        <v>1</v>
      </c>
      <c r="Z52" s="17">
        <f t="shared" si="20"/>
        <v>-6.75</v>
      </c>
      <c r="AA52" s="17">
        <f t="shared" si="15"/>
        <v>-1</v>
      </c>
      <c r="AB52" s="17">
        <f t="shared" si="14"/>
        <v>80</v>
      </c>
    </row>
    <row r="53" spans="1:28" s="8" customFormat="1" ht="65.099999999999994" customHeight="1" x14ac:dyDescent="0.25">
      <c r="A53" s="40">
        <v>48</v>
      </c>
      <c r="B53" s="9" t="s">
        <v>64</v>
      </c>
      <c r="C53" s="15">
        <v>1136.75</v>
      </c>
      <c r="D53" s="15">
        <v>1178.5</v>
      </c>
      <c r="E53" s="15">
        <v>1227.5</v>
      </c>
      <c r="F53" s="15">
        <v>1216</v>
      </c>
      <c r="G53" s="15">
        <v>1228.25</v>
      </c>
      <c r="H53" s="15">
        <v>1275</v>
      </c>
      <c r="I53" s="15">
        <v>1287</v>
      </c>
      <c r="J53" s="15">
        <v>1285.5</v>
      </c>
      <c r="K53" s="16">
        <f t="shared" si="2"/>
        <v>3.6727512645700511</v>
      </c>
      <c r="L53" s="16">
        <f t="shared" si="3"/>
        <v>4.1578277471362002</v>
      </c>
      <c r="M53" s="16">
        <f t="shared" si="4"/>
        <v>-0.93686354378819114</v>
      </c>
      <c r="N53" s="16">
        <f t="shared" si="5"/>
        <v>1.007401315789469</v>
      </c>
      <c r="O53" s="16">
        <f t="shared" si="6"/>
        <v>3.8062283737024138</v>
      </c>
      <c r="P53" s="16">
        <f t="shared" si="17"/>
        <v>0.94117647058824527</v>
      </c>
      <c r="Q53" s="16">
        <f t="shared" si="18"/>
        <v>-0.11655011655011815</v>
      </c>
      <c r="R53" s="16">
        <f t="shared" si="16"/>
        <v>4.7250509164969534</v>
      </c>
      <c r="S53" s="16">
        <f t="shared" si="8"/>
        <v>13.08555091268968</v>
      </c>
      <c r="T53" s="17">
        <f t="shared" si="9"/>
        <v>41.75</v>
      </c>
      <c r="U53" s="17">
        <f t="shared" si="10"/>
        <v>49</v>
      </c>
      <c r="V53" s="17">
        <f t="shared" si="11"/>
        <v>-11.5</v>
      </c>
      <c r="W53" s="17">
        <f t="shared" si="12"/>
        <v>12.25</v>
      </c>
      <c r="X53" s="17">
        <f t="shared" si="13"/>
        <v>46.75</v>
      </c>
      <c r="Y53" s="17">
        <f t="shared" si="19"/>
        <v>12</v>
      </c>
      <c r="Z53" s="17">
        <f t="shared" si="20"/>
        <v>-1.5</v>
      </c>
      <c r="AA53" s="17">
        <f t="shared" si="15"/>
        <v>58</v>
      </c>
      <c r="AB53" s="17">
        <f t="shared" si="14"/>
        <v>148.75</v>
      </c>
    </row>
    <row r="54" spans="1:28" s="8" customFormat="1" ht="65.099999999999994" customHeight="1" x14ac:dyDescent="0.25">
      <c r="A54" s="40">
        <v>49</v>
      </c>
      <c r="B54" s="9" t="s">
        <v>65</v>
      </c>
      <c r="C54" s="15">
        <v>692.5</v>
      </c>
      <c r="D54" s="15">
        <v>728.75</v>
      </c>
      <c r="E54" s="15">
        <v>766.5</v>
      </c>
      <c r="F54" s="15">
        <v>763</v>
      </c>
      <c r="G54" s="15">
        <v>752.25</v>
      </c>
      <c r="H54" s="15">
        <v>762.25</v>
      </c>
      <c r="I54" s="15">
        <v>766.5</v>
      </c>
      <c r="J54" s="15">
        <v>765</v>
      </c>
      <c r="K54" s="16">
        <f t="shared" si="2"/>
        <v>5.2346570397111991</v>
      </c>
      <c r="L54" s="16">
        <f t="shared" si="3"/>
        <v>5.1801029159519674</v>
      </c>
      <c r="M54" s="16">
        <f t="shared" si="4"/>
        <v>-0.45662100456621557</v>
      </c>
      <c r="N54" s="16">
        <f t="shared" si="5"/>
        <v>-1.4089121887287059</v>
      </c>
      <c r="O54" s="16">
        <f t="shared" si="6"/>
        <v>1.3293452974410203</v>
      </c>
      <c r="P54" s="16">
        <f t="shared" si="17"/>
        <v>0.55755985569039268</v>
      </c>
      <c r="Q54" s="16">
        <f t="shared" si="18"/>
        <v>-0.19569471624266699</v>
      </c>
      <c r="R54" s="16">
        <f t="shared" si="16"/>
        <v>-0.19569471624266699</v>
      </c>
      <c r="S54" s="16">
        <f t="shared" si="8"/>
        <v>10.469314079422375</v>
      </c>
      <c r="T54" s="17">
        <f t="shared" si="9"/>
        <v>36.25</v>
      </c>
      <c r="U54" s="17">
        <f t="shared" si="10"/>
        <v>37.75</v>
      </c>
      <c r="V54" s="17">
        <f t="shared" si="11"/>
        <v>-3.5</v>
      </c>
      <c r="W54" s="17">
        <f t="shared" si="12"/>
        <v>-10.75</v>
      </c>
      <c r="X54" s="17">
        <f t="shared" si="13"/>
        <v>10</v>
      </c>
      <c r="Y54" s="17">
        <f t="shared" si="19"/>
        <v>4.25</v>
      </c>
      <c r="Z54" s="17">
        <f t="shared" si="20"/>
        <v>-1.5</v>
      </c>
      <c r="AA54" s="17">
        <f t="shared" si="15"/>
        <v>-1.5</v>
      </c>
      <c r="AB54" s="17">
        <f t="shared" si="14"/>
        <v>72.5</v>
      </c>
    </row>
    <row r="55" spans="1:28" s="8" customFormat="1" ht="65.099999999999994" customHeight="1" x14ac:dyDescent="0.25">
      <c r="A55" s="40">
        <v>50</v>
      </c>
      <c r="B55" s="9" t="s">
        <v>66</v>
      </c>
      <c r="C55" s="15">
        <v>3343</v>
      </c>
      <c r="D55" s="15">
        <v>3427</v>
      </c>
      <c r="E55" s="15">
        <v>3515</v>
      </c>
      <c r="F55" s="15">
        <v>3479.75</v>
      </c>
      <c r="G55" s="15">
        <v>3537.75</v>
      </c>
      <c r="H55" s="15">
        <v>3591</v>
      </c>
      <c r="I55" s="15">
        <v>3687</v>
      </c>
      <c r="J55" s="15">
        <v>3735.75</v>
      </c>
      <c r="K55" s="16">
        <f t="shared" si="2"/>
        <v>2.5127131319174323</v>
      </c>
      <c r="L55" s="16">
        <f t="shared" si="3"/>
        <v>2.5678435949810341</v>
      </c>
      <c r="M55" s="16">
        <f t="shared" si="4"/>
        <v>-1.0028449502133663</v>
      </c>
      <c r="N55" s="16">
        <f t="shared" si="5"/>
        <v>1.666786407069476</v>
      </c>
      <c r="O55" s="16">
        <f t="shared" si="6"/>
        <v>1.5051939792240843</v>
      </c>
      <c r="P55" s="16">
        <f t="shared" si="17"/>
        <v>2.6733500417710943</v>
      </c>
      <c r="Q55" s="16">
        <f t="shared" si="18"/>
        <v>1.3222131814483395</v>
      </c>
      <c r="R55" s="16">
        <f t="shared" si="16"/>
        <v>6.2802275960170739</v>
      </c>
      <c r="S55" s="16">
        <f t="shared" si="8"/>
        <v>11.74842955429256</v>
      </c>
      <c r="T55" s="17">
        <f t="shared" si="9"/>
        <v>84</v>
      </c>
      <c r="U55" s="17">
        <f t="shared" si="10"/>
        <v>88</v>
      </c>
      <c r="V55" s="17">
        <f t="shared" si="11"/>
        <v>-35.25</v>
      </c>
      <c r="W55" s="17">
        <f t="shared" si="12"/>
        <v>58</v>
      </c>
      <c r="X55" s="17">
        <f t="shared" si="13"/>
        <v>53.25</v>
      </c>
      <c r="Y55" s="17">
        <f t="shared" si="19"/>
        <v>96</v>
      </c>
      <c r="Z55" s="17">
        <f t="shared" si="20"/>
        <v>48.75</v>
      </c>
      <c r="AA55" s="17">
        <f t="shared" si="15"/>
        <v>220.75</v>
      </c>
      <c r="AB55" s="17">
        <f t="shared" si="14"/>
        <v>392.75</v>
      </c>
    </row>
    <row r="56" spans="1:28" s="8" customFormat="1" ht="65.099999999999994" customHeight="1" x14ac:dyDescent="0.25">
      <c r="A56" s="40">
        <v>51</v>
      </c>
      <c r="B56" s="9" t="s">
        <v>67</v>
      </c>
      <c r="C56" s="15">
        <v>3260.25</v>
      </c>
      <c r="D56" s="15">
        <v>3245.25</v>
      </c>
      <c r="E56" s="15">
        <v>3235.25</v>
      </c>
      <c r="F56" s="15">
        <v>3182.25</v>
      </c>
      <c r="G56" s="15">
        <v>3211</v>
      </c>
      <c r="H56" s="15">
        <v>3566.25</v>
      </c>
      <c r="I56" s="15">
        <v>3900.75</v>
      </c>
      <c r="J56" s="15">
        <v>3909.25</v>
      </c>
      <c r="K56" s="16">
        <f t="shared" si="2"/>
        <v>-0.4600874166091562</v>
      </c>
      <c r="L56" s="16">
        <f t="shared" si="3"/>
        <v>-0.30814267005623286</v>
      </c>
      <c r="M56" s="16">
        <f t="shared" si="4"/>
        <v>-1.6382041573294148</v>
      </c>
      <c r="N56" s="16">
        <f t="shared" si="5"/>
        <v>0.90344881766046825</v>
      </c>
      <c r="O56" s="16">
        <f t="shared" si="6"/>
        <v>11.063531610090305</v>
      </c>
      <c r="P56" s="16">
        <f t="shared" si="17"/>
        <v>9.3796004206098793</v>
      </c>
      <c r="Q56" s="16">
        <f t="shared" si="18"/>
        <v>0.2179068127924122</v>
      </c>
      <c r="R56" s="16">
        <f t="shared" si="16"/>
        <v>20.833011359245802</v>
      </c>
      <c r="S56" s="16">
        <f t="shared" si="8"/>
        <v>19.906448891956142</v>
      </c>
      <c r="T56" s="17">
        <f t="shared" si="9"/>
        <v>-15</v>
      </c>
      <c r="U56" s="17">
        <f t="shared" si="10"/>
        <v>-10</v>
      </c>
      <c r="V56" s="17">
        <f t="shared" si="11"/>
        <v>-53</v>
      </c>
      <c r="W56" s="17">
        <f t="shared" si="12"/>
        <v>28.75</v>
      </c>
      <c r="X56" s="17">
        <f t="shared" si="13"/>
        <v>355.25</v>
      </c>
      <c r="Y56" s="17">
        <f t="shared" si="19"/>
        <v>334.5</v>
      </c>
      <c r="Z56" s="17">
        <f t="shared" si="20"/>
        <v>8.5</v>
      </c>
      <c r="AA56" s="17">
        <f t="shared" si="15"/>
        <v>674</v>
      </c>
      <c r="AB56" s="17">
        <f t="shared" si="14"/>
        <v>649</v>
      </c>
    </row>
    <row r="57" spans="1:28" s="2" customFormat="1" ht="65.099999999999994" customHeight="1" x14ac:dyDescent="0.25">
      <c r="A57" s="40">
        <v>52</v>
      </c>
      <c r="B57" s="9" t="s">
        <v>68</v>
      </c>
      <c r="C57" s="15">
        <v>3815.75</v>
      </c>
      <c r="D57" s="15">
        <v>3910.25</v>
      </c>
      <c r="E57" s="15">
        <v>4035.75</v>
      </c>
      <c r="F57" s="15">
        <v>4008</v>
      </c>
      <c r="G57" s="15">
        <v>4028</v>
      </c>
      <c r="H57" s="15">
        <v>4081.75</v>
      </c>
      <c r="I57" s="15">
        <v>4201.5</v>
      </c>
      <c r="J57" s="15">
        <v>4252.25</v>
      </c>
      <c r="K57" s="16">
        <f t="shared" si="2"/>
        <v>2.4765773439035632</v>
      </c>
      <c r="L57" s="16">
        <f t="shared" si="3"/>
        <v>3.2095134582187823</v>
      </c>
      <c r="M57" s="16">
        <f t="shared" si="4"/>
        <v>-0.68760453447314074</v>
      </c>
      <c r="N57" s="16">
        <f t="shared" si="5"/>
        <v>0.49900199600798611</v>
      </c>
      <c r="O57" s="16">
        <f t="shared" si="6"/>
        <v>1.3344091360476762</v>
      </c>
      <c r="P57" s="16">
        <f t="shared" si="17"/>
        <v>2.9337906535187086</v>
      </c>
      <c r="Q57" s="16">
        <f t="shared" si="18"/>
        <v>1.2079019397834179</v>
      </c>
      <c r="R57" s="16">
        <f t="shared" si="16"/>
        <v>5.3645542959796844</v>
      </c>
      <c r="S57" s="16">
        <f t="shared" si="8"/>
        <v>11.439428683745012</v>
      </c>
      <c r="T57" s="17">
        <f t="shared" si="9"/>
        <v>94.5</v>
      </c>
      <c r="U57" s="17">
        <f t="shared" si="10"/>
        <v>125.5</v>
      </c>
      <c r="V57" s="17">
        <f t="shared" si="11"/>
        <v>-27.75</v>
      </c>
      <c r="W57" s="17">
        <f t="shared" si="12"/>
        <v>20</v>
      </c>
      <c r="X57" s="17">
        <f t="shared" si="13"/>
        <v>53.75</v>
      </c>
      <c r="Y57" s="17">
        <f t="shared" si="19"/>
        <v>119.75</v>
      </c>
      <c r="Z57" s="17">
        <f t="shared" si="20"/>
        <v>50.75</v>
      </c>
      <c r="AA57" s="17">
        <f t="shared" si="15"/>
        <v>216.5</v>
      </c>
      <c r="AB57" s="17">
        <f t="shared" si="14"/>
        <v>436.5</v>
      </c>
    </row>
    <row r="58" spans="1:28" s="2" customFormat="1" ht="65.099999999999994" customHeight="1" x14ac:dyDescent="0.25">
      <c r="A58" s="40">
        <v>53</v>
      </c>
      <c r="B58" s="9" t="s">
        <v>69</v>
      </c>
      <c r="C58" s="15">
        <v>1708.25</v>
      </c>
      <c r="D58" s="15">
        <v>1813.25</v>
      </c>
      <c r="E58" s="15">
        <v>1843.25</v>
      </c>
      <c r="F58" s="15">
        <v>1788.75</v>
      </c>
      <c r="G58" s="15">
        <v>1868.5</v>
      </c>
      <c r="H58" s="15">
        <v>1908</v>
      </c>
      <c r="I58" s="15">
        <v>1881.5</v>
      </c>
      <c r="J58" s="15">
        <v>1938.5</v>
      </c>
      <c r="K58" s="16">
        <f t="shared" si="2"/>
        <v>6.1466412995755837</v>
      </c>
      <c r="L58" s="16">
        <f t="shared" si="3"/>
        <v>1.654487798152493</v>
      </c>
      <c r="M58" s="16">
        <f t="shared" si="4"/>
        <v>-2.9567340295673428</v>
      </c>
      <c r="N58" s="16">
        <f t="shared" si="5"/>
        <v>4.4584206848357733</v>
      </c>
      <c r="O58" s="16">
        <f t="shared" si="6"/>
        <v>2.1139951833021087</v>
      </c>
      <c r="P58" s="16">
        <f t="shared" si="17"/>
        <v>-1.388888888888884</v>
      </c>
      <c r="Q58" s="16">
        <f t="shared" si="18"/>
        <v>3.0294977411639668</v>
      </c>
      <c r="R58" s="16">
        <f t="shared" si="16"/>
        <v>5.1675030516750375</v>
      </c>
      <c r="S58" s="16">
        <f t="shared" si="8"/>
        <v>13.478706278355034</v>
      </c>
      <c r="T58" s="17">
        <f t="shared" si="9"/>
        <v>105</v>
      </c>
      <c r="U58" s="17">
        <f t="shared" si="10"/>
        <v>30</v>
      </c>
      <c r="V58" s="17">
        <f t="shared" si="11"/>
        <v>-54.5</v>
      </c>
      <c r="W58" s="17">
        <f t="shared" si="12"/>
        <v>79.75</v>
      </c>
      <c r="X58" s="17">
        <f t="shared" si="13"/>
        <v>39.5</v>
      </c>
      <c r="Y58" s="17">
        <f t="shared" si="19"/>
        <v>-26.5</v>
      </c>
      <c r="Z58" s="17">
        <f t="shared" si="20"/>
        <v>57</v>
      </c>
      <c r="AA58" s="17">
        <f t="shared" si="15"/>
        <v>95.25</v>
      </c>
      <c r="AB58" s="17">
        <f t="shared" si="14"/>
        <v>230.25</v>
      </c>
    </row>
    <row r="59" spans="1:28" s="2" customFormat="1" ht="65.099999999999994" customHeight="1" x14ac:dyDescent="0.25">
      <c r="A59" s="40">
        <v>54</v>
      </c>
      <c r="B59" s="9" t="s">
        <v>70</v>
      </c>
      <c r="C59" s="15">
        <v>5959.5</v>
      </c>
      <c r="D59" s="15">
        <v>6172.5</v>
      </c>
      <c r="E59" s="15">
        <v>6097.75</v>
      </c>
      <c r="F59" s="15">
        <v>5982.75</v>
      </c>
      <c r="G59" s="15">
        <v>5653</v>
      </c>
      <c r="H59" s="15">
        <v>5584.5</v>
      </c>
      <c r="I59" s="15">
        <v>5703.5</v>
      </c>
      <c r="J59" s="15">
        <v>5884.5</v>
      </c>
      <c r="K59" s="16">
        <f t="shared" si="2"/>
        <v>3.5741253460860767</v>
      </c>
      <c r="L59" s="16">
        <f t="shared" si="3"/>
        <v>-1.2110166059133287</v>
      </c>
      <c r="M59" s="16">
        <f t="shared" si="4"/>
        <v>-1.8859415358123854</v>
      </c>
      <c r="N59" s="16">
        <f t="shared" si="5"/>
        <v>-5.5116794116418006</v>
      </c>
      <c r="O59" s="16">
        <f t="shared" si="6"/>
        <v>-1.2117459755881854</v>
      </c>
      <c r="P59" s="16">
        <f t="shared" si="17"/>
        <v>2.1308980213089912</v>
      </c>
      <c r="Q59" s="16">
        <f t="shared" si="18"/>
        <v>3.1734899623038437</v>
      </c>
      <c r="R59" s="16">
        <f t="shared" si="16"/>
        <v>-3.4971915870607995</v>
      </c>
      <c r="S59" s="16">
        <f t="shared" si="8"/>
        <v>-1.2584948401711538</v>
      </c>
      <c r="T59" s="17">
        <f t="shared" si="9"/>
        <v>213</v>
      </c>
      <c r="U59" s="17">
        <f t="shared" si="10"/>
        <v>-74.75</v>
      </c>
      <c r="V59" s="17">
        <f t="shared" si="11"/>
        <v>-115</v>
      </c>
      <c r="W59" s="17">
        <f t="shared" si="12"/>
        <v>-329.75</v>
      </c>
      <c r="X59" s="17">
        <f t="shared" si="13"/>
        <v>-68.5</v>
      </c>
      <c r="Y59" s="17">
        <f t="shared" si="19"/>
        <v>119</v>
      </c>
      <c r="Z59" s="17">
        <f t="shared" si="20"/>
        <v>181</v>
      </c>
      <c r="AA59" s="17">
        <f t="shared" si="15"/>
        <v>-213.25</v>
      </c>
      <c r="AB59" s="17">
        <f t="shared" si="14"/>
        <v>-75</v>
      </c>
    </row>
    <row r="60" spans="1:28" s="2" customFormat="1" ht="65.099999999999994" customHeight="1" x14ac:dyDescent="0.25">
      <c r="A60" s="40">
        <v>55</v>
      </c>
      <c r="B60" s="9" t="s">
        <v>71</v>
      </c>
      <c r="C60" s="18"/>
      <c r="D60" s="18"/>
      <c r="E60" s="18"/>
      <c r="F60" s="18"/>
      <c r="G60" s="15">
        <v>6110.5</v>
      </c>
      <c r="H60" s="15">
        <v>6113</v>
      </c>
      <c r="I60" s="15">
        <v>6314.75</v>
      </c>
      <c r="J60" s="15">
        <v>6352.25</v>
      </c>
      <c r="K60" s="18"/>
      <c r="L60" s="18"/>
      <c r="M60" s="18"/>
      <c r="N60" s="18"/>
      <c r="O60" s="16">
        <f t="shared" si="6"/>
        <v>4.09131822273201E-2</v>
      </c>
      <c r="P60" s="16">
        <f t="shared" si="17"/>
        <v>3.300343530181582</v>
      </c>
      <c r="Q60" s="16">
        <f t="shared" si="18"/>
        <v>0.59384773744011188</v>
      </c>
      <c r="R60" s="18"/>
      <c r="S60" s="18"/>
      <c r="T60" s="18"/>
      <c r="U60" s="18"/>
      <c r="V60" s="18"/>
      <c r="W60" s="17">
        <f t="shared" si="12"/>
        <v>6110.5</v>
      </c>
      <c r="X60" s="17">
        <f t="shared" si="13"/>
        <v>2.5</v>
      </c>
      <c r="Y60" s="17">
        <f t="shared" si="19"/>
        <v>201.75</v>
      </c>
      <c r="Z60" s="17">
        <f t="shared" si="20"/>
        <v>37.5</v>
      </c>
      <c r="AA60" s="18"/>
      <c r="AB60" s="18"/>
    </row>
    <row r="61" spans="1:28" s="2" customFormat="1" ht="65.099999999999994" customHeight="1" x14ac:dyDescent="0.25">
      <c r="A61" s="40">
        <v>56</v>
      </c>
      <c r="B61" s="9" t="s">
        <v>72</v>
      </c>
      <c r="C61" s="18"/>
      <c r="D61" s="18"/>
      <c r="E61" s="18"/>
      <c r="F61" s="18"/>
      <c r="G61" s="15">
        <v>3352.75</v>
      </c>
      <c r="H61" s="15">
        <v>3418</v>
      </c>
      <c r="I61" s="15">
        <v>3324.75</v>
      </c>
      <c r="J61" s="15">
        <v>3874.25</v>
      </c>
      <c r="K61" s="18"/>
      <c r="L61" s="18"/>
      <c r="M61" s="18"/>
      <c r="N61" s="18"/>
      <c r="O61" s="16">
        <f t="shared" si="6"/>
        <v>1.9461635970472013</v>
      </c>
      <c r="P61" s="16">
        <f t="shared" si="17"/>
        <v>-2.7282036278525434</v>
      </c>
      <c r="Q61" s="16">
        <f t="shared" si="18"/>
        <v>16.527558463042325</v>
      </c>
      <c r="R61" s="18"/>
      <c r="S61" s="18"/>
      <c r="T61" s="18"/>
      <c r="U61" s="18"/>
      <c r="V61" s="18"/>
      <c r="W61" s="17">
        <f t="shared" si="12"/>
        <v>3352.75</v>
      </c>
      <c r="X61" s="17">
        <f t="shared" si="13"/>
        <v>65.25</v>
      </c>
      <c r="Y61" s="17">
        <f t="shared" si="19"/>
        <v>-93.25</v>
      </c>
      <c r="Z61" s="17">
        <f t="shared" si="20"/>
        <v>549.5</v>
      </c>
      <c r="AA61" s="18"/>
      <c r="AB61" s="18"/>
    </row>
    <row r="62" spans="1:28" s="2" customFormat="1" ht="65.099999999999994" customHeight="1" x14ac:dyDescent="0.25">
      <c r="A62" s="40">
        <v>57</v>
      </c>
      <c r="B62" s="9" t="s">
        <v>73</v>
      </c>
      <c r="C62" s="15">
        <v>1709.5</v>
      </c>
      <c r="D62" s="15">
        <v>1780.5</v>
      </c>
      <c r="E62" s="15">
        <v>1822.75</v>
      </c>
      <c r="F62" s="15">
        <v>1751.75</v>
      </c>
      <c r="G62" s="15">
        <v>1694</v>
      </c>
      <c r="H62" s="15">
        <v>1684</v>
      </c>
      <c r="I62" s="15">
        <v>1700.25</v>
      </c>
      <c r="J62" s="15">
        <v>1698.5</v>
      </c>
      <c r="K62" s="16">
        <f t="shared" si="2"/>
        <v>4.153261187481716</v>
      </c>
      <c r="L62" s="16">
        <f t="shared" si="3"/>
        <v>2.3729289525414199</v>
      </c>
      <c r="M62" s="16">
        <f t="shared" si="4"/>
        <v>-3.8952132766424397</v>
      </c>
      <c r="N62" s="16">
        <f t="shared" si="5"/>
        <v>-3.2967032967032961</v>
      </c>
      <c r="O62" s="16">
        <f t="shared" si="6"/>
        <v>-0.59031877213695516</v>
      </c>
      <c r="P62" s="16">
        <f t="shared" si="17"/>
        <v>0.96496437054631734</v>
      </c>
      <c r="Q62" s="16">
        <f t="shared" si="18"/>
        <v>-0.10292604028819818</v>
      </c>
      <c r="R62" s="16">
        <f t="shared" si="16"/>
        <v>-6.8166232341242639</v>
      </c>
      <c r="S62" s="16">
        <f t="shared" si="8"/>
        <v>-0.64346300087745334</v>
      </c>
      <c r="T62" s="17">
        <f t="shared" si="9"/>
        <v>71</v>
      </c>
      <c r="U62" s="17">
        <f t="shared" si="10"/>
        <v>42.25</v>
      </c>
      <c r="V62" s="17">
        <f t="shared" si="11"/>
        <v>-71</v>
      </c>
      <c r="W62" s="17">
        <f t="shared" si="12"/>
        <v>-57.75</v>
      </c>
      <c r="X62" s="17">
        <f t="shared" si="13"/>
        <v>-10</v>
      </c>
      <c r="Y62" s="17">
        <f t="shared" si="19"/>
        <v>16.25</v>
      </c>
      <c r="Z62" s="17">
        <f t="shared" si="20"/>
        <v>-1.75</v>
      </c>
      <c r="AA62" s="17">
        <f t="shared" si="15"/>
        <v>-124.25</v>
      </c>
      <c r="AB62" s="17">
        <f t="shared" si="14"/>
        <v>-11</v>
      </c>
    </row>
    <row r="63" spans="1:28" s="2" customFormat="1" ht="65.099999999999994" customHeight="1" x14ac:dyDescent="0.25">
      <c r="A63" s="40">
        <v>58</v>
      </c>
      <c r="B63" s="9" t="s">
        <v>74</v>
      </c>
      <c r="C63" s="18"/>
      <c r="D63" s="18"/>
      <c r="E63" s="18"/>
      <c r="F63" s="18"/>
      <c r="G63" s="15">
        <v>3219.75</v>
      </c>
      <c r="H63" s="15">
        <v>3164.25</v>
      </c>
      <c r="I63" s="15">
        <v>3236.75</v>
      </c>
      <c r="J63" s="15">
        <v>3134.5</v>
      </c>
      <c r="K63" s="18"/>
      <c r="L63" s="18"/>
      <c r="M63" s="18"/>
      <c r="N63" s="18"/>
      <c r="O63" s="16">
        <f t="shared" si="6"/>
        <v>-1.723736314931279</v>
      </c>
      <c r="P63" s="16">
        <f t="shared" si="17"/>
        <v>2.2912222485581113</v>
      </c>
      <c r="Q63" s="16">
        <f t="shared" si="18"/>
        <v>-3.1590329806132744</v>
      </c>
      <c r="R63" s="18"/>
      <c r="S63" s="18"/>
      <c r="T63" s="18"/>
      <c r="U63" s="18"/>
      <c r="V63" s="18"/>
      <c r="W63" s="17">
        <f t="shared" si="12"/>
        <v>3219.75</v>
      </c>
      <c r="X63" s="17">
        <f t="shared" si="13"/>
        <v>-55.5</v>
      </c>
      <c r="Y63" s="17">
        <f t="shared" si="19"/>
        <v>72.5</v>
      </c>
      <c r="Z63" s="17">
        <f t="shared" si="20"/>
        <v>-102.25</v>
      </c>
      <c r="AA63" s="18"/>
      <c r="AB63" s="18"/>
    </row>
    <row r="64" spans="1:28" s="2" customFormat="1" ht="65.099999999999994" customHeight="1" x14ac:dyDescent="0.25">
      <c r="A64" s="40">
        <v>59</v>
      </c>
      <c r="B64" s="9" t="s">
        <v>75</v>
      </c>
      <c r="C64" s="18"/>
      <c r="D64" s="18"/>
      <c r="E64" s="18"/>
      <c r="F64" s="18"/>
      <c r="G64" s="15">
        <v>1331.5</v>
      </c>
      <c r="H64" s="15">
        <v>1343.5</v>
      </c>
      <c r="I64" s="15">
        <v>1330.75</v>
      </c>
      <c r="J64" s="15">
        <v>1335.75</v>
      </c>
      <c r="K64" s="18"/>
      <c r="L64" s="18"/>
      <c r="M64" s="18"/>
      <c r="N64" s="18"/>
      <c r="O64" s="16">
        <f t="shared" si="6"/>
        <v>0.90123920390536849</v>
      </c>
      <c r="P64" s="16">
        <f t="shared" si="17"/>
        <v>-0.949013770003726</v>
      </c>
      <c r="Q64" s="16">
        <f t="shared" si="18"/>
        <v>0.37572797294758153</v>
      </c>
      <c r="R64" s="18"/>
      <c r="S64" s="18"/>
      <c r="T64" s="18"/>
      <c r="U64" s="18"/>
      <c r="V64" s="18"/>
      <c r="W64" s="17">
        <f t="shared" si="12"/>
        <v>1331.5</v>
      </c>
      <c r="X64" s="17">
        <f t="shared" si="13"/>
        <v>12</v>
      </c>
      <c r="Y64" s="17">
        <f t="shared" si="19"/>
        <v>-12.75</v>
      </c>
      <c r="Z64" s="17">
        <f t="shared" si="20"/>
        <v>5</v>
      </c>
      <c r="AA64" s="18"/>
      <c r="AB64" s="18"/>
    </row>
    <row r="65" spans="1:28" s="2" customFormat="1" ht="65.099999999999994" customHeight="1" x14ac:dyDescent="0.25">
      <c r="A65" s="40">
        <v>60</v>
      </c>
      <c r="B65" s="9" t="s">
        <v>76</v>
      </c>
      <c r="C65" s="15">
        <v>1204</v>
      </c>
      <c r="D65" s="15">
        <v>1250</v>
      </c>
      <c r="E65" s="15">
        <v>1293.25</v>
      </c>
      <c r="F65" s="15">
        <v>1273.25</v>
      </c>
      <c r="G65" s="15">
        <v>1230</v>
      </c>
      <c r="H65" s="15">
        <v>1330.5</v>
      </c>
      <c r="I65" s="15">
        <v>1318</v>
      </c>
      <c r="J65" s="15">
        <v>1345.5</v>
      </c>
      <c r="K65" s="16">
        <f t="shared" si="2"/>
        <v>3.8205980066445155</v>
      </c>
      <c r="L65" s="16">
        <f t="shared" si="3"/>
        <v>3.4599999999999964</v>
      </c>
      <c r="M65" s="16">
        <f t="shared" si="4"/>
        <v>-1.5464913976416028</v>
      </c>
      <c r="N65" s="16">
        <f t="shared" si="5"/>
        <v>-3.3968191635578293</v>
      </c>
      <c r="O65" s="16">
        <f t="shared" si="6"/>
        <v>8.1707317073170813</v>
      </c>
      <c r="P65" s="16">
        <f t="shared" si="17"/>
        <v>-0.93949642991356663</v>
      </c>
      <c r="Q65" s="16">
        <f t="shared" si="18"/>
        <v>2.0864946889226132</v>
      </c>
      <c r="R65" s="16">
        <f t="shared" si="16"/>
        <v>4.0402087763386829</v>
      </c>
      <c r="S65" s="16">
        <f t="shared" si="8"/>
        <v>11.752491694352152</v>
      </c>
      <c r="T65" s="17">
        <f t="shared" si="9"/>
        <v>46</v>
      </c>
      <c r="U65" s="17">
        <f t="shared" si="10"/>
        <v>43.25</v>
      </c>
      <c r="V65" s="17">
        <f t="shared" si="11"/>
        <v>-20</v>
      </c>
      <c r="W65" s="17">
        <f t="shared" si="12"/>
        <v>-43.25</v>
      </c>
      <c r="X65" s="17">
        <f t="shared" si="13"/>
        <v>100.5</v>
      </c>
      <c r="Y65" s="17">
        <f t="shared" si="19"/>
        <v>-12.5</v>
      </c>
      <c r="Z65" s="17">
        <f t="shared" si="20"/>
        <v>27.5</v>
      </c>
      <c r="AA65" s="17">
        <f t="shared" si="15"/>
        <v>52.25</v>
      </c>
      <c r="AB65" s="17">
        <f t="shared" si="14"/>
        <v>141.5</v>
      </c>
    </row>
    <row r="66" spans="1:28" s="2" customFormat="1" ht="65.099999999999994" customHeight="1" x14ac:dyDescent="0.25">
      <c r="A66" s="40">
        <v>61</v>
      </c>
      <c r="B66" s="9" t="s">
        <v>77</v>
      </c>
      <c r="C66" s="15">
        <v>2218.75</v>
      </c>
      <c r="D66" s="15">
        <v>2260.75</v>
      </c>
      <c r="E66" s="15">
        <v>2321.75</v>
      </c>
      <c r="F66" s="15">
        <v>2328</v>
      </c>
      <c r="G66" s="15">
        <v>2253.75</v>
      </c>
      <c r="H66" s="15">
        <v>2286</v>
      </c>
      <c r="I66" s="15">
        <v>2339.75</v>
      </c>
      <c r="J66" s="15">
        <v>2327.75</v>
      </c>
      <c r="K66" s="16">
        <f t="shared" si="2"/>
        <v>1.8929577464788627</v>
      </c>
      <c r="L66" s="16">
        <f t="shared" si="3"/>
        <v>2.6982196173836126</v>
      </c>
      <c r="M66" s="16">
        <f t="shared" si="4"/>
        <v>0.26919349628513611</v>
      </c>
      <c r="N66" s="16">
        <f t="shared" si="5"/>
        <v>-3.1894329896907214</v>
      </c>
      <c r="O66" s="16">
        <f t="shared" si="6"/>
        <v>1.430948419301159</v>
      </c>
      <c r="P66" s="16">
        <f t="shared" si="17"/>
        <v>2.35126859142607</v>
      </c>
      <c r="Q66" s="16">
        <f t="shared" si="18"/>
        <v>-0.51287530719094088</v>
      </c>
      <c r="R66" s="16">
        <f t="shared" si="16"/>
        <v>0.25842575643373333</v>
      </c>
      <c r="S66" s="16">
        <f t="shared" si="8"/>
        <v>4.9126760563380278</v>
      </c>
      <c r="T66" s="17">
        <f t="shared" si="9"/>
        <v>42</v>
      </c>
      <c r="U66" s="17">
        <f t="shared" si="10"/>
        <v>61</v>
      </c>
      <c r="V66" s="17">
        <f t="shared" si="11"/>
        <v>6.25</v>
      </c>
      <c r="W66" s="17">
        <f t="shared" si="12"/>
        <v>-74.25</v>
      </c>
      <c r="X66" s="17">
        <f t="shared" si="13"/>
        <v>32.25</v>
      </c>
      <c r="Y66" s="17">
        <f t="shared" si="19"/>
        <v>53.75</v>
      </c>
      <c r="Z66" s="17">
        <f t="shared" si="20"/>
        <v>-12</v>
      </c>
      <c r="AA66" s="17">
        <f t="shared" si="15"/>
        <v>6</v>
      </c>
      <c r="AB66" s="17">
        <f t="shared" si="14"/>
        <v>109</v>
      </c>
    </row>
    <row r="67" spans="1:28" s="2" customFormat="1" ht="65.099999999999994" customHeight="1" x14ac:dyDescent="0.25">
      <c r="A67" s="40">
        <v>62</v>
      </c>
      <c r="B67" s="9" t="s">
        <v>78</v>
      </c>
      <c r="C67" s="15">
        <v>1823.5</v>
      </c>
      <c r="D67" s="15">
        <v>1934.25</v>
      </c>
      <c r="E67" s="15">
        <v>1918</v>
      </c>
      <c r="F67" s="15">
        <v>1850.5</v>
      </c>
      <c r="G67" s="15">
        <v>1855.5</v>
      </c>
      <c r="H67" s="15">
        <v>1815.25</v>
      </c>
      <c r="I67" s="15">
        <v>1800.75</v>
      </c>
      <c r="J67" s="15">
        <v>1778</v>
      </c>
      <c r="K67" s="16">
        <f t="shared" si="2"/>
        <v>6.0734850562105924</v>
      </c>
      <c r="L67" s="16">
        <f t="shared" si="3"/>
        <v>-0.84011890913791021</v>
      </c>
      <c r="M67" s="16">
        <f t="shared" si="4"/>
        <v>-3.5192909280500562</v>
      </c>
      <c r="N67" s="16">
        <f t="shared" si="5"/>
        <v>0.27019724398811285</v>
      </c>
      <c r="O67" s="16">
        <f t="shared" si="6"/>
        <v>-2.1692266235516011</v>
      </c>
      <c r="P67" s="16">
        <f t="shared" si="17"/>
        <v>-0.79878804572373063</v>
      </c>
      <c r="Q67" s="16">
        <f t="shared" si="18"/>
        <v>-1.263362487852282</v>
      </c>
      <c r="R67" s="16">
        <f t="shared" si="16"/>
        <v>-7.2992700729927034</v>
      </c>
      <c r="S67" s="16">
        <f t="shared" si="8"/>
        <v>-2.4952015355086399</v>
      </c>
      <c r="T67" s="17">
        <f t="shared" si="9"/>
        <v>110.75</v>
      </c>
      <c r="U67" s="17">
        <f t="shared" si="10"/>
        <v>-16.25</v>
      </c>
      <c r="V67" s="17">
        <f t="shared" si="11"/>
        <v>-67.5</v>
      </c>
      <c r="W67" s="17">
        <f t="shared" si="12"/>
        <v>5</v>
      </c>
      <c r="X67" s="17">
        <f t="shared" si="13"/>
        <v>-40.25</v>
      </c>
      <c r="Y67" s="17">
        <f t="shared" si="19"/>
        <v>-14.5</v>
      </c>
      <c r="Z67" s="17">
        <f t="shared" si="20"/>
        <v>-22.75</v>
      </c>
      <c r="AA67" s="17">
        <f t="shared" si="15"/>
        <v>-140</v>
      </c>
      <c r="AB67" s="17">
        <f t="shared" si="14"/>
        <v>-45.5</v>
      </c>
    </row>
    <row r="68" spans="1:28" s="2" customFormat="1" ht="65.099999999999994" customHeight="1" x14ac:dyDescent="0.25">
      <c r="A68" s="40">
        <v>63</v>
      </c>
      <c r="B68" s="9" t="s">
        <v>79</v>
      </c>
      <c r="C68" s="15">
        <v>1905.25</v>
      </c>
      <c r="D68" s="15">
        <v>1958.75</v>
      </c>
      <c r="E68" s="15">
        <v>1950.5</v>
      </c>
      <c r="F68" s="15">
        <v>1904.25</v>
      </c>
      <c r="G68" s="15">
        <v>1861.25</v>
      </c>
      <c r="H68" s="15">
        <v>1871.25</v>
      </c>
      <c r="I68" s="15">
        <v>1849.5</v>
      </c>
      <c r="J68" s="15">
        <v>1863.75</v>
      </c>
      <c r="K68" s="16">
        <f t="shared" si="2"/>
        <v>2.8080304421991942</v>
      </c>
      <c r="L68" s="16">
        <f t="shared" si="3"/>
        <v>-0.42118698149330447</v>
      </c>
      <c r="M68" s="16">
        <f t="shared" si="4"/>
        <v>-2.3711868751602139</v>
      </c>
      <c r="N68" s="16">
        <f t="shared" si="5"/>
        <v>-2.2581068662202997</v>
      </c>
      <c r="O68" s="16">
        <f t="shared" si="6"/>
        <v>0.53727333781061759</v>
      </c>
      <c r="P68" s="16">
        <f t="shared" si="17"/>
        <v>-1.1623246492985961</v>
      </c>
      <c r="Q68" s="16">
        <f t="shared" si="18"/>
        <v>0.77047850770477488</v>
      </c>
      <c r="R68" s="16">
        <f t="shared" si="16"/>
        <v>-4.4475775442194276</v>
      </c>
      <c r="S68" s="16">
        <f t="shared" si="8"/>
        <v>-2.1781918383414256</v>
      </c>
      <c r="T68" s="17">
        <f t="shared" si="9"/>
        <v>53.5</v>
      </c>
      <c r="U68" s="17">
        <f t="shared" si="10"/>
        <v>-8.25</v>
      </c>
      <c r="V68" s="17">
        <f t="shared" si="11"/>
        <v>-46.25</v>
      </c>
      <c r="W68" s="17">
        <f t="shared" si="12"/>
        <v>-43</v>
      </c>
      <c r="X68" s="17">
        <f t="shared" si="13"/>
        <v>10</v>
      </c>
      <c r="Y68" s="17">
        <f t="shared" si="19"/>
        <v>-21.75</v>
      </c>
      <c r="Z68" s="17">
        <f t="shared" si="20"/>
        <v>14.25</v>
      </c>
      <c r="AA68" s="17">
        <f t="shared" si="15"/>
        <v>-86.75</v>
      </c>
      <c r="AB68" s="17">
        <f t="shared" si="14"/>
        <v>-41.5</v>
      </c>
    </row>
    <row r="69" spans="1:28" s="2" customFormat="1" ht="65.099999999999994" customHeight="1" x14ac:dyDescent="0.25">
      <c r="A69" s="40">
        <v>64</v>
      </c>
      <c r="B69" s="9" t="s">
        <v>80</v>
      </c>
      <c r="C69" s="15">
        <v>2331.5</v>
      </c>
      <c r="D69" s="15">
        <v>2377</v>
      </c>
      <c r="E69" s="15">
        <v>2443.75</v>
      </c>
      <c r="F69" s="15">
        <v>2351.25</v>
      </c>
      <c r="G69" s="15">
        <v>2298.25</v>
      </c>
      <c r="H69" s="15">
        <v>2248</v>
      </c>
      <c r="I69" s="15">
        <v>2255.75</v>
      </c>
      <c r="J69" s="15">
        <v>2244.75</v>
      </c>
      <c r="K69" s="16">
        <f t="shared" si="2"/>
        <v>1.9515333476302743</v>
      </c>
      <c r="L69" s="16">
        <f t="shared" si="3"/>
        <v>2.8081615481699629</v>
      </c>
      <c r="M69" s="16">
        <f t="shared" si="4"/>
        <v>-3.7851662404092101</v>
      </c>
      <c r="N69" s="16">
        <f t="shared" si="5"/>
        <v>-2.2541201488569862</v>
      </c>
      <c r="O69" s="16">
        <f t="shared" si="6"/>
        <v>-2.1864462090721237</v>
      </c>
      <c r="P69" s="16">
        <f t="shared" si="17"/>
        <v>0.34475088967971246</v>
      </c>
      <c r="Q69" s="16">
        <f t="shared" si="18"/>
        <v>-0.48764269090103562</v>
      </c>
      <c r="R69" s="16">
        <f t="shared" si="16"/>
        <v>-8.1432225063938652</v>
      </c>
      <c r="S69" s="16">
        <f t="shared" si="8"/>
        <v>-3.7207806133390475</v>
      </c>
      <c r="T69" s="17">
        <f t="shared" si="9"/>
        <v>45.5</v>
      </c>
      <c r="U69" s="17">
        <f t="shared" si="10"/>
        <v>66.75</v>
      </c>
      <c r="V69" s="17">
        <f t="shared" si="11"/>
        <v>-92.5</v>
      </c>
      <c r="W69" s="17">
        <f t="shared" si="12"/>
        <v>-53</v>
      </c>
      <c r="X69" s="17">
        <f t="shared" si="13"/>
        <v>-50.25</v>
      </c>
      <c r="Y69" s="17">
        <f t="shared" si="19"/>
        <v>7.75</v>
      </c>
      <c r="Z69" s="17">
        <f t="shared" si="20"/>
        <v>-11</v>
      </c>
      <c r="AA69" s="17">
        <f t="shared" si="15"/>
        <v>-199</v>
      </c>
      <c r="AB69" s="17">
        <f t="shared" si="14"/>
        <v>-86.75</v>
      </c>
    </row>
    <row r="70" spans="1:28" s="2" customFormat="1" ht="65.099999999999994" customHeight="1" x14ac:dyDescent="0.25">
      <c r="A70" s="40">
        <v>65</v>
      </c>
      <c r="B70" s="9" t="s">
        <v>81</v>
      </c>
      <c r="C70" s="15">
        <v>1602.25</v>
      </c>
      <c r="D70" s="15">
        <v>1680.5</v>
      </c>
      <c r="E70" s="15">
        <v>1710</v>
      </c>
      <c r="F70" s="15">
        <v>1622</v>
      </c>
      <c r="G70" s="15">
        <v>1555.75</v>
      </c>
      <c r="H70" s="15">
        <v>1504.5</v>
      </c>
      <c r="I70" s="15">
        <v>1522.5</v>
      </c>
      <c r="J70" s="15">
        <v>1464</v>
      </c>
      <c r="K70" s="16">
        <f t="shared" si="2"/>
        <v>4.8837572164144083</v>
      </c>
      <c r="L70" s="16">
        <f t="shared" si="3"/>
        <v>1.7554299315679867</v>
      </c>
      <c r="M70" s="16">
        <f t="shared" si="4"/>
        <v>-5.1461988304093538</v>
      </c>
      <c r="N70" s="16">
        <f t="shared" si="5"/>
        <v>-4.0844636251541333</v>
      </c>
      <c r="O70" s="16">
        <f t="shared" si="6"/>
        <v>-3.2942310782580697</v>
      </c>
      <c r="P70" s="16">
        <f t="shared" si="17"/>
        <v>1.1964107676968982</v>
      </c>
      <c r="Q70" s="16">
        <f t="shared" si="18"/>
        <v>-3.8423645320197042</v>
      </c>
      <c r="R70" s="16">
        <f t="shared" si="16"/>
        <v>-14.385964912280702</v>
      </c>
      <c r="S70" s="16">
        <f t="shared" si="8"/>
        <v>-8.6284911842721144</v>
      </c>
      <c r="T70" s="17">
        <f t="shared" si="9"/>
        <v>78.25</v>
      </c>
      <c r="U70" s="17">
        <f t="shared" si="10"/>
        <v>29.5</v>
      </c>
      <c r="V70" s="17">
        <f t="shared" si="11"/>
        <v>-88</v>
      </c>
      <c r="W70" s="17">
        <f t="shared" si="12"/>
        <v>-66.25</v>
      </c>
      <c r="X70" s="17">
        <f t="shared" si="13"/>
        <v>-51.25</v>
      </c>
      <c r="Y70" s="17">
        <f t="shared" si="19"/>
        <v>18</v>
      </c>
      <c r="Z70" s="17">
        <f t="shared" si="20"/>
        <v>-58.5</v>
      </c>
      <c r="AA70" s="17">
        <f t="shared" si="15"/>
        <v>-246</v>
      </c>
      <c r="AB70" s="17">
        <f t="shared" si="14"/>
        <v>-138.25</v>
      </c>
    </row>
    <row r="71" spans="1:28" s="2" customFormat="1" ht="65.099999999999994" customHeight="1" x14ac:dyDescent="0.25">
      <c r="A71" s="40">
        <v>66</v>
      </c>
      <c r="B71" s="9" t="s">
        <v>82</v>
      </c>
      <c r="C71" s="15">
        <v>3152.5</v>
      </c>
      <c r="D71" s="15">
        <v>3271.25</v>
      </c>
      <c r="E71" s="15">
        <v>3343.25</v>
      </c>
      <c r="F71" s="15">
        <v>3270.5</v>
      </c>
      <c r="G71" s="15">
        <v>3287.5</v>
      </c>
      <c r="H71" s="15">
        <v>3324.25</v>
      </c>
      <c r="I71" s="15">
        <v>3365.5</v>
      </c>
      <c r="J71" s="15">
        <v>3306</v>
      </c>
      <c r="K71" s="16">
        <f t="shared" ref="K71:K96" si="21">(D71/C71-1)*100</f>
        <v>3.7668517049960437</v>
      </c>
      <c r="L71" s="16">
        <f t="shared" ref="L71:L96" si="22">(E71/D71-1)*100</f>
        <v>2.2009935040122386</v>
      </c>
      <c r="M71" s="16">
        <f t="shared" ref="M71:M96" si="23">(F71/E71-1)*100</f>
        <v>-2.1760263216929587</v>
      </c>
      <c r="N71" s="16">
        <f t="shared" ref="N71:N96" si="24">(G71/F71-1)*100</f>
        <v>0.51979819599450305</v>
      </c>
      <c r="O71" s="16">
        <f t="shared" ref="O71:O96" si="25">(H71/G71-1)*100</f>
        <v>1.1178707224334561</v>
      </c>
      <c r="P71" s="16">
        <f t="shared" si="17"/>
        <v>1.2408814018199488</v>
      </c>
      <c r="Q71" s="16">
        <f t="shared" si="18"/>
        <v>-1.7679393849353686</v>
      </c>
      <c r="R71" s="16">
        <f t="shared" ref="R71:R96" si="26">(J71/E71-1)*100</f>
        <v>-1.1141852987362588</v>
      </c>
      <c r="S71" s="16">
        <f t="shared" ref="S71:S96" si="27">(J71/C71-1)*100</f>
        <v>4.8691514670896163</v>
      </c>
      <c r="T71" s="17">
        <f t="shared" ref="T71:T97" si="28">D71-C71</f>
        <v>118.75</v>
      </c>
      <c r="U71" s="17">
        <f t="shared" ref="U71:U97" si="29">E71-D71</f>
        <v>72</v>
      </c>
      <c r="V71" s="17">
        <f t="shared" ref="V71:V97" si="30">F71-E71</f>
        <v>-72.75</v>
      </c>
      <c r="W71" s="17">
        <f t="shared" ref="W71:W97" si="31">G71-F71</f>
        <v>17</v>
      </c>
      <c r="X71" s="17">
        <f t="shared" ref="X71:X96" si="32">H71-G71</f>
        <v>36.75</v>
      </c>
      <c r="Y71" s="17">
        <f t="shared" si="19"/>
        <v>41.25</v>
      </c>
      <c r="Z71" s="17">
        <f t="shared" si="20"/>
        <v>-59.5</v>
      </c>
      <c r="AA71" s="17">
        <f t="shared" ref="AA71:AA96" si="33">J71-E71</f>
        <v>-37.25</v>
      </c>
      <c r="AB71" s="17">
        <f t="shared" ref="AB71:AB96" si="34">J71-C71</f>
        <v>153.5</v>
      </c>
    </row>
    <row r="72" spans="1:28" s="2" customFormat="1" ht="65.099999999999994" customHeight="1" x14ac:dyDescent="0.25">
      <c r="A72" s="40">
        <v>67</v>
      </c>
      <c r="B72" s="9" t="s">
        <v>83</v>
      </c>
      <c r="C72" s="15">
        <v>3097</v>
      </c>
      <c r="D72" s="15">
        <v>3191.5</v>
      </c>
      <c r="E72" s="15">
        <v>3249</v>
      </c>
      <c r="F72" s="15">
        <v>3272.25</v>
      </c>
      <c r="G72" s="15">
        <v>3258.5</v>
      </c>
      <c r="H72" s="15">
        <v>3313</v>
      </c>
      <c r="I72" s="15">
        <v>3418</v>
      </c>
      <c r="J72" s="15">
        <v>3469.25</v>
      </c>
      <c r="K72" s="16">
        <f t="shared" si="21"/>
        <v>3.0513400064578589</v>
      </c>
      <c r="L72" s="16">
        <f t="shared" si="22"/>
        <v>1.8016606611311214</v>
      </c>
      <c r="M72" s="16">
        <f t="shared" si="23"/>
        <v>0.71560480147738748</v>
      </c>
      <c r="N72" s="16">
        <f t="shared" si="24"/>
        <v>-0.42020016808006488</v>
      </c>
      <c r="O72" s="16">
        <f t="shared" si="25"/>
        <v>1.6725487187356114</v>
      </c>
      <c r="P72" s="16">
        <f t="shared" si="17"/>
        <v>3.1693329308783547</v>
      </c>
      <c r="Q72" s="16">
        <f t="shared" si="18"/>
        <v>1.4994148624926762</v>
      </c>
      <c r="R72" s="16">
        <f t="shared" si="26"/>
        <v>6.7790089258233266</v>
      </c>
      <c r="S72" s="16">
        <f t="shared" si="27"/>
        <v>12.019696480464969</v>
      </c>
      <c r="T72" s="17">
        <f t="shared" si="28"/>
        <v>94.5</v>
      </c>
      <c r="U72" s="17">
        <f t="shared" si="29"/>
        <v>57.5</v>
      </c>
      <c r="V72" s="17">
        <f t="shared" si="30"/>
        <v>23.25</v>
      </c>
      <c r="W72" s="17">
        <f t="shared" si="31"/>
        <v>-13.75</v>
      </c>
      <c r="X72" s="17">
        <f t="shared" si="32"/>
        <v>54.5</v>
      </c>
      <c r="Y72" s="17">
        <f t="shared" si="19"/>
        <v>105</v>
      </c>
      <c r="Z72" s="17">
        <f t="shared" si="20"/>
        <v>51.25</v>
      </c>
      <c r="AA72" s="17">
        <f t="shared" si="33"/>
        <v>220.25</v>
      </c>
      <c r="AB72" s="17">
        <f t="shared" si="34"/>
        <v>372.25</v>
      </c>
    </row>
    <row r="73" spans="1:28" s="2" customFormat="1" ht="65.099999999999994" customHeight="1" x14ac:dyDescent="0.25">
      <c r="A73" s="40">
        <v>68</v>
      </c>
      <c r="B73" s="9" t="s">
        <v>84</v>
      </c>
      <c r="C73" s="15">
        <v>1729</v>
      </c>
      <c r="D73" s="15">
        <v>1811.75</v>
      </c>
      <c r="E73" s="15">
        <v>1837</v>
      </c>
      <c r="F73" s="15">
        <v>1794.75</v>
      </c>
      <c r="G73" s="15">
        <v>1691.75</v>
      </c>
      <c r="H73" s="15">
        <v>1713.75</v>
      </c>
      <c r="I73" s="15">
        <v>1718.5</v>
      </c>
      <c r="J73" s="15">
        <v>1730.25</v>
      </c>
      <c r="K73" s="16">
        <f t="shared" si="21"/>
        <v>4.7860034702140064</v>
      </c>
      <c r="L73" s="16">
        <f t="shared" si="22"/>
        <v>1.3936801435076474</v>
      </c>
      <c r="M73" s="16">
        <f t="shared" si="23"/>
        <v>-2.299945563418615</v>
      </c>
      <c r="N73" s="16">
        <f t="shared" si="24"/>
        <v>-5.7389608580582285</v>
      </c>
      <c r="O73" s="16">
        <f t="shared" si="25"/>
        <v>1.3004285503177115</v>
      </c>
      <c r="P73" s="16">
        <f t="shared" si="17"/>
        <v>0.27716994894237956</v>
      </c>
      <c r="Q73" s="16">
        <f t="shared" si="18"/>
        <v>0.68373581611871348</v>
      </c>
      <c r="R73" s="16">
        <f t="shared" si="26"/>
        <v>-5.8111050626020733</v>
      </c>
      <c r="S73" s="16">
        <f t="shared" si="27"/>
        <v>7.2296124927695438E-2</v>
      </c>
      <c r="T73" s="17">
        <f t="shared" si="28"/>
        <v>82.75</v>
      </c>
      <c r="U73" s="17">
        <f t="shared" si="29"/>
        <v>25.25</v>
      </c>
      <c r="V73" s="17">
        <f t="shared" si="30"/>
        <v>-42.25</v>
      </c>
      <c r="W73" s="17">
        <f t="shared" si="31"/>
        <v>-103</v>
      </c>
      <c r="X73" s="17">
        <f t="shared" si="32"/>
        <v>22</v>
      </c>
      <c r="Y73" s="17">
        <f t="shared" si="19"/>
        <v>4.75</v>
      </c>
      <c r="Z73" s="17">
        <f t="shared" si="20"/>
        <v>11.75</v>
      </c>
      <c r="AA73" s="17">
        <f t="shared" si="33"/>
        <v>-106.75</v>
      </c>
      <c r="AB73" s="17">
        <f t="shared" si="34"/>
        <v>1.25</v>
      </c>
    </row>
    <row r="74" spans="1:28" s="2" customFormat="1" ht="65.099999999999994" customHeight="1" x14ac:dyDescent="0.25">
      <c r="A74" s="40">
        <v>69</v>
      </c>
      <c r="B74" s="9" t="s">
        <v>85</v>
      </c>
      <c r="C74" s="15">
        <v>832.5</v>
      </c>
      <c r="D74" s="15">
        <v>867.75</v>
      </c>
      <c r="E74" s="15">
        <v>913.5</v>
      </c>
      <c r="F74" s="15">
        <v>909.5</v>
      </c>
      <c r="G74" s="15">
        <v>911.5</v>
      </c>
      <c r="H74" s="15">
        <v>918.25</v>
      </c>
      <c r="I74" s="15">
        <v>919.25</v>
      </c>
      <c r="J74" s="15">
        <v>912.5</v>
      </c>
      <c r="K74" s="16">
        <f t="shared" si="21"/>
        <v>4.2342342342342354</v>
      </c>
      <c r="L74" s="16">
        <f t="shared" si="22"/>
        <v>5.2722558340535963</v>
      </c>
      <c r="M74" s="16">
        <f t="shared" si="23"/>
        <v>-0.43787629994526123</v>
      </c>
      <c r="N74" s="16">
        <f t="shared" si="24"/>
        <v>0.21990104452995762</v>
      </c>
      <c r="O74" s="16">
        <f t="shared" si="25"/>
        <v>0.74053757542511534</v>
      </c>
      <c r="P74" s="16">
        <f t="shared" si="17"/>
        <v>0.10890280424720178</v>
      </c>
      <c r="Q74" s="16">
        <f t="shared" si="18"/>
        <v>-0.73429426162632261</v>
      </c>
      <c r="R74" s="16">
        <f t="shared" si="26"/>
        <v>-0.10946907498631253</v>
      </c>
      <c r="S74" s="16">
        <f t="shared" si="27"/>
        <v>9.6096096096096151</v>
      </c>
      <c r="T74" s="17">
        <f t="shared" si="28"/>
        <v>35.25</v>
      </c>
      <c r="U74" s="17">
        <f t="shared" si="29"/>
        <v>45.75</v>
      </c>
      <c r="V74" s="17">
        <f t="shared" si="30"/>
        <v>-4</v>
      </c>
      <c r="W74" s="17">
        <f t="shared" si="31"/>
        <v>2</v>
      </c>
      <c r="X74" s="17">
        <f t="shared" si="32"/>
        <v>6.75</v>
      </c>
      <c r="Y74" s="17">
        <f t="shared" si="19"/>
        <v>1</v>
      </c>
      <c r="Z74" s="17">
        <f t="shared" si="20"/>
        <v>-6.75</v>
      </c>
      <c r="AA74" s="17">
        <f t="shared" si="33"/>
        <v>-1</v>
      </c>
      <c r="AB74" s="17">
        <f t="shared" si="34"/>
        <v>80</v>
      </c>
    </row>
    <row r="75" spans="1:28" s="2" customFormat="1" ht="65.099999999999994" customHeight="1" x14ac:dyDescent="0.25">
      <c r="A75" s="40">
        <v>70</v>
      </c>
      <c r="B75" s="9" t="s">
        <v>86</v>
      </c>
      <c r="C75" s="15">
        <v>189634.75</v>
      </c>
      <c r="D75" s="15">
        <v>198519.25</v>
      </c>
      <c r="E75" s="15">
        <v>206407.5</v>
      </c>
      <c r="F75" s="15">
        <v>204106.75</v>
      </c>
      <c r="G75" s="15">
        <v>197499</v>
      </c>
      <c r="H75" s="15">
        <v>201166</v>
      </c>
      <c r="I75" s="15">
        <v>207273.75</v>
      </c>
      <c r="J75" s="15">
        <v>212386.75</v>
      </c>
      <c r="K75" s="16">
        <f t="shared" si="21"/>
        <v>4.6850590411303905</v>
      </c>
      <c r="L75" s="16">
        <f t="shared" si="22"/>
        <v>3.9735441273327288</v>
      </c>
      <c r="M75" s="16">
        <f t="shared" si="23"/>
        <v>-1.1146639535869585</v>
      </c>
      <c r="N75" s="16">
        <f t="shared" si="24"/>
        <v>-3.2373990571110456</v>
      </c>
      <c r="O75" s="16">
        <f t="shared" si="25"/>
        <v>1.8567182618646205</v>
      </c>
      <c r="P75" s="16">
        <f t="shared" si="17"/>
        <v>3.0361741049680369</v>
      </c>
      <c r="Q75" s="16">
        <f t="shared" si="18"/>
        <v>2.4667860739722158</v>
      </c>
      <c r="R75" s="16">
        <f t="shared" si="26"/>
        <v>2.8968181873236132</v>
      </c>
      <c r="S75" s="16">
        <f t="shared" si="27"/>
        <v>11.997801035938815</v>
      </c>
      <c r="T75" s="17">
        <f t="shared" si="28"/>
        <v>8884.5</v>
      </c>
      <c r="U75" s="17">
        <f t="shared" si="29"/>
        <v>7888.25</v>
      </c>
      <c r="V75" s="17">
        <f t="shared" si="30"/>
        <v>-2300.75</v>
      </c>
      <c r="W75" s="17">
        <f t="shared" si="31"/>
        <v>-6607.75</v>
      </c>
      <c r="X75" s="17">
        <f t="shared" si="32"/>
        <v>3667</v>
      </c>
      <c r="Y75" s="17">
        <f t="shared" si="19"/>
        <v>6107.75</v>
      </c>
      <c r="Z75" s="17">
        <f t="shared" si="20"/>
        <v>5113</v>
      </c>
      <c r="AA75" s="17">
        <f t="shared" si="33"/>
        <v>5979.25</v>
      </c>
      <c r="AB75" s="17">
        <f t="shared" si="34"/>
        <v>22752</v>
      </c>
    </row>
    <row r="76" spans="1:28" s="2" customFormat="1" ht="65.099999999999994" customHeight="1" x14ac:dyDescent="0.25">
      <c r="A76" s="40">
        <v>71</v>
      </c>
      <c r="B76" s="9" t="s">
        <v>87</v>
      </c>
      <c r="C76" s="15">
        <v>192328.5</v>
      </c>
      <c r="D76" s="15">
        <v>200344</v>
      </c>
      <c r="E76" s="15">
        <v>208067</v>
      </c>
      <c r="F76" s="15">
        <v>207159.75</v>
      </c>
      <c r="G76" s="15">
        <v>204867.25</v>
      </c>
      <c r="H76" s="15">
        <v>208024.25</v>
      </c>
      <c r="I76" s="15">
        <v>214215.75</v>
      </c>
      <c r="J76" s="15">
        <v>220035.5</v>
      </c>
      <c r="K76" s="16">
        <f t="shared" si="21"/>
        <v>4.1676090646991959</v>
      </c>
      <c r="L76" s="16">
        <f t="shared" si="22"/>
        <v>3.8548696242463043</v>
      </c>
      <c r="M76" s="16">
        <f t="shared" si="23"/>
        <v>-0.43603743025083519</v>
      </c>
      <c r="N76" s="16">
        <f t="shared" si="24"/>
        <v>-1.1066338900293182</v>
      </c>
      <c r="O76" s="16">
        <f t="shared" si="25"/>
        <v>1.5409978900971177</v>
      </c>
      <c r="P76" s="16">
        <f t="shared" si="17"/>
        <v>2.9763356916321149</v>
      </c>
      <c r="Q76" s="16">
        <f t="shared" si="18"/>
        <v>2.7167703588554915</v>
      </c>
      <c r="R76" s="16">
        <f t="shared" si="26"/>
        <v>5.7522336555051901</v>
      </c>
      <c r="S76" s="16">
        <f t="shared" si="27"/>
        <v>14.406081262007442</v>
      </c>
      <c r="T76" s="17">
        <f t="shared" si="28"/>
        <v>8015.5</v>
      </c>
      <c r="U76" s="17">
        <f t="shared" si="29"/>
        <v>7723</v>
      </c>
      <c r="V76" s="17">
        <f t="shared" si="30"/>
        <v>-907.25</v>
      </c>
      <c r="W76" s="17">
        <f t="shared" si="31"/>
        <v>-2292.5</v>
      </c>
      <c r="X76" s="17">
        <f t="shared" si="32"/>
        <v>3157</v>
      </c>
      <c r="Y76" s="17">
        <f t="shared" si="19"/>
        <v>6191.5</v>
      </c>
      <c r="Z76" s="17">
        <f t="shared" si="20"/>
        <v>5819.75</v>
      </c>
      <c r="AA76" s="17">
        <f t="shared" si="33"/>
        <v>11968.5</v>
      </c>
      <c r="AB76" s="17">
        <f t="shared" si="34"/>
        <v>27707</v>
      </c>
    </row>
    <row r="77" spans="1:28" s="2" customFormat="1" ht="65.099999999999994" customHeight="1" x14ac:dyDescent="0.25">
      <c r="A77" s="40">
        <v>72</v>
      </c>
      <c r="B77" s="9" t="s">
        <v>88</v>
      </c>
      <c r="C77" s="15">
        <v>128458.25</v>
      </c>
      <c r="D77" s="15">
        <v>133564.25</v>
      </c>
      <c r="E77" s="15">
        <v>139769.5</v>
      </c>
      <c r="F77" s="15">
        <v>136120.5</v>
      </c>
      <c r="G77" s="15">
        <v>132287.75</v>
      </c>
      <c r="H77" s="15">
        <v>133485</v>
      </c>
      <c r="I77" s="15">
        <v>136079.75</v>
      </c>
      <c r="J77" s="15">
        <v>138322.75</v>
      </c>
      <c r="K77" s="16">
        <f t="shared" si="21"/>
        <v>3.9748322898685018</v>
      </c>
      <c r="L77" s="16">
        <f t="shared" si="22"/>
        <v>4.6458913968371096</v>
      </c>
      <c r="M77" s="16">
        <f t="shared" si="23"/>
        <v>-2.6107269468660932</v>
      </c>
      <c r="N77" s="16">
        <f t="shared" si="24"/>
        <v>-2.8157037330894363</v>
      </c>
      <c r="O77" s="16">
        <f t="shared" si="25"/>
        <v>0.90503466874294336</v>
      </c>
      <c r="P77" s="16">
        <f t="shared" si="17"/>
        <v>1.9438513690676951</v>
      </c>
      <c r="Q77" s="16">
        <f t="shared" si="18"/>
        <v>1.6482981486958925</v>
      </c>
      <c r="R77" s="16">
        <f t="shared" si="26"/>
        <v>-1.0350970705339857</v>
      </c>
      <c r="S77" s="16">
        <f t="shared" si="27"/>
        <v>7.679148672817826</v>
      </c>
      <c r="T77" s="17">
        <f t="shared" si="28"/>
        <v>5106</v>
      </c>
      <c r="U77" s="17">
        <f t="shared" si="29"/>
        <v>6205.25</v>
      </c>
      <c r="V77" s="17">
        <f t="shared" si="30"/>
        <v>-3649</v>
      </c>
      <c r="W77" s="17">
        <f t="shared" si="31"/>
        <v>-3832.75</v>
      </c>
      <c r="X77" s="17">
        <f t="shared" si="32"/>
        <v>1197.25</v>
      </c>
      <c r="Y77" s="17">
        <f t="shared" si="19"/>
        <v>2594.75</v>
      </c>
      <c r="Z77" s="17">
        <f t="shared" si="20"/>
        <v>2243</v>
      </c>
      <c r="AA77" s="17">
        <f t="shared" si="33"/>
        <v>-1446.75</v>
      </c>
      <c r="AB77" s="17">
        <f t="shared" si="34"/>
        <v>9864.5</v>
      </c>
    </row>
    <row r="78" spans="1:28" s="2" customFormat="1" ht="65.099999999999994" customHeight="1" x14ac:dyDescent="0.25">
      <c r="A78" s="40">
        <v>73</v>
      </c>
      <c r="B78" s="9" t="s">
        <v>89</v>
      </c>
      <c r="C78" s="15">
        <v>131640.25</v>
      </c>
      <c r="D78" s="15">
        <v>135842.25</v>
      </c>
      <c r="E78" s="15">
        <v>141849.75</v>
      </c>
      <c r="F78" s="15">
        <v>140199</v>
      </c>
      <c r="G78" s="15">
        <v>140934</v>
      </c>
      <c r="H78" s="15">
        <v>141980.5</v>
      </c>
      <c r="I78" s="15">
        <v>144808.5</v>
      </c>
      <c r="J78" s="15">
        <v>147791</v>
      </c>
      <c r="K78" s="16">
        <f t="shared" si="21"/>
        <v>3.1920328319036129</v>
      </c>
      <c r="L78" s="16">
        <f t="shared" si="22"/>
        <v>4.4224090811216588</v>
      </c>
      <c r="M78" s="16">
        <f t="shared" si="23"/>
        <v>-1.163731342494434</v>
      </c>
      <c r="N78" s="16">
        <f t="shared" si="24"/>
        <v>0.52425480923543599</v>
      </c>
      <c r="O78" s="16">
        <f t="shared" si="25"/>
        <v>0.74254615635687138</v>
      </c>
      <c r="P78" s="16">
        <f t="shared" si="17"/>
        <v>1.9918228207394639</v>
      </c>
      <c r="Q78" s="16">
        <f t="shared" si="18"/>
        <v>2.0596166661487336</v>
      </c>
      <c r="R78" s="16">
        <f t="shared" si="26"/>
        <v>4.1884106246221853</v>
      </c>
      <c r="S78" s="16">
        <f t="shared" si="27"/>
        <v>12.268853940948921</v>
      </c>
      <c r="T78" s="17">
        <f t="shared" si="28"/>
        <v>4202</v>
      </c>
      <c r="U78" s="17">
        <f t="shared" si="29"/>
        <v>6007.5</v>
      </c>
      <c r="V78" s="17">
        <f t="shared" si="30"/>
        <v>-1650.75</v>
      </c>
      <c r="W78" s="17">
        <f t="shared" si="31"/>
        <v>735</v>
      </c>
      <c r="X78" s="17">
        <f t="shared" si="32"/>
        <v>1046.5</v>
      </c>
      <c r="Y78" s="17">
        <f t="shared" si="19"/>
        <v>2828</v>
      </c>
      <c r="Z78" s="17">
        <f t="shared" si="20"/>
        <v>2982.5</v>
      </c>
      <c r="AA78" s="17">
        <f t="shared" si="33"/>
        <v>5941.25</v>
      </c>
      <c r="AB78" s="17">
        <f t="shared" si="34"/>
        <v>16150.75</v>
      </c>
    </row>
    <row r="79" spans="1:28" s="2" customFormat="1" ht="65.099999999999994" customHeight="1" x14ac:dyDescent="0.25">
      <c r="A79" s="40">
        <v>74</v>
      </c>
      <c r="B79" s="9" t="s">
        <v>90</v>
      </c>
      <c r="C79" s="15">
        <v>55085.75</v>
      </c>
      <c r="D79" s="15">
        <v>56822.5</v>
      </c>
      <c r="E79" s="15">
        <v>59186.75</v>
      </c>
      <c r="F79" s="15">
        <v>59657.25</v>
      </c>
      <c r="G79" s="15">
        <v>58981.25</v>
      </c>
      <c r="H79" s="15">
        <v>57926.25</v>
      </c>
      <c r="I79" s="15">
        <v>58093.25</v>
      </c>
      <c r="J79" s="15">
        <v>58715.75</v>
      </c>
      <c r="K79" s="16">
        <f t="shared" si="21"/>
        <v>3.1528117525857491</v>
      </c>
      <c r="L79" s="16">
        <f t="shared" si="22"/>
        <v>4.1607637819525811</v>
      </c>
      <c r="M79" s="16">
        <f t="shared" si="23"/>
        <v>0.79494143537193196</v>
      </c>
      <c r="N79" s="16">
        <f t="shared" si="24"/>
        <v>-1.1331397273592114</v>
      </c>
      <c r="O79" s="16">
        <f t="shared" si="25"/>
        <v>-1.7887040372999929</v>
      </c>
      <c r="P79" s="16">
        <f t="shared" si="17"/>
        <v>0.28829761981830071</v>
      </c>
      <c r="Q79" s="16">
        <f t="shared" si="18"/>
        <v>1.0715530633937709</v>
      </c>
      <c r="R79" s="16">
        <f t="shared" si="26"/>
        <v>-0.79578621904395908</v>
      </c>
      <c r="S79" s="16">
        <f t="shared" si="27"/>
        <v>6.5897260180718176</v>
      </c>
      <c r="T79" s="17">
        <f t="shared" si="28"/>
        <v>1736.75</v>
      </c>
      <c r="U79" s="17">
        <f t="shared" si="29"/>
        <v>2364.25</v>
      </c>
      <c r="V79" s="17">
        <f t="shared" si="30"/>
        <v>470.5</v>
      </c>
      <c r="W79" s="17">
        <f t="shared" si="31"/>
        <v>-676</v>
      </c>
      <c r="X79" s="17">
        <f t="shared" si="32"/>
        <v>-1055</v>
      </c>
      <c r="Y79" s="17">
        <f t="shared" si="19"/>
        <v>167</v>
      </c>
      <c r="Z79" s="17">
        <f t="shared" si="20"/>
        <v>622.5</v>
      </c>
      <c r="AA79" s="17">
        <f t="shared" si="33"/>
        <v>-471</v>
      </c>
      <c r="AB79" s="17">
        <f t="shared" si="34"/>
        <v>3630</v>
      </c>
    </row>
    <row r="80" spans="1:28" s="2" customFormat="1" ht="65.099999999999994" customHeight="1" x14ac:dyDescent="0.25">
      <c r="A80" s="40">
        <v>75</v>
      </c>
      <c r="B80" s="9" t="s">
        <v>91</v>
      </c>
      <c r="C80" s="20">
        <v>61.85</v>
      </c>
      <c r="D80" s="20">
        <v>62.924999999999997</v>
      </c>
      <c r="E80" s="20">
        <v>64.599999999999994</v>
      </c>
      <c r="F80" s="20">
        <v>65.075000000000003</v>
      </c>
      <c r="G80" s="20">
        <v>65.55</v>
      </c>
      <c r="H80" s="20">
        <v>64.174999999999997</v>
      </c>
      <c r="I80" s="20">
        <v>63.45</v>
      </c>
      <c r="J80" s="20">
        <v>62.875</v>
      </c>
      <c r="K80" s="16">
        <f t="shared" si="21"/>
        <v>1.7380759902990928</v>
      </c>
      <c r="L80" s="16">
        <f t="shared" si="22"/>
        <v>2.6618990862137482</v>
      </c>
      <c r="M80" s="16">
        <f t="shared" si="23"/>
        <v>0.73529411764707842</v>
      </c>
      <c r="N80" s="16">
        <f t="shared" si="24"/>
        <v>0.72992700729925808</v>
      </c>
      <c r="O80" s="16">
        <f t="shared" si="25"/>
        <v>-2.0976353928298996</v>
      </c>
      <c r="P80" s="16">
        <f t="shared" si="17"/>
        <v>-1.1297234125438149</v>
      </c>
      <c r="Q80" s="16">
        <f t="shared" si="18"/>
        <v>-0.90622537431048755</v>
      </c>
      <c r="R80" s="16">
        <f t="shared" si="26"/>
        <v>-2.6702786377708843</v>
      </c>
      <c r="S80" s="16">
        <f t="shared" si="27"/>
        <v>1.6572352465642703</v>
      </c>
      <c r="T80" s="16">
        <f t="shared" si="28"/>
        <v>1.0749999999999957</v>
      </c>
      <c r="U80" s="16">
        <f t="shared" si="29"/>
        <v>1.6749999999999972</v>
      </c>
      <c r="V80" s="16">
        <f t="shared" si="30"/>
        <v>0.47500000000000853</v>
      </c>
      <c r="W80" s="16">
        <f t="shared" si="31"/>
        <v>0.47499999999999432</v>
      </c>
      <c r="X80" s="16">
        <f t="shared" si="32"/>
        <v>-1.375</v>
      </c>
      <c r="Y80" s="16">
        <f t="shared" si="19"/>
        <v>-0.72499999999999432</v>
      </c>
      <c r="Z80" s="16">
        <f t="shared" si="20"/>
        <v>-0.57500000000000284</v>
      </c>
      <c r="AA80" s="16">
        <f t="shared" si="33"/>
        <v>-1.7249999999999943</v>
      </c>
      <c r="AB80" s="16">
        <f t="shared" si="34"/>
        <v>1.0249999999999986</v>
      </c>
    </row>
    <row r="81" spans="1:28" s="2" customFormat="1" ht="65.099999999999994" customHeight="1" x14ac:dyDescent="0.25">
      <c r="A81" s="40">
        <v>76</v>
      </c>
      <c r="B81" s="9" t="s">
        <v>92</v>
      </c>
      <c r="C81" s="15">
        <v>6003.25</v>
      </c>
      <c r="D81" s="15">
        <v>4994</v>
      </c>
      <c r="E81" s="15">
        <v>4504</v>
      </c>
      <c r="F81" s="15">
        <v>4886.25</v>
      </c>
      <c r="G81" s="15">
        <v>4733.25</v>
      </c>
      <c r="H81" s="15">
        <v>5910</v>
      </c>
      <c r="I81" s="15">
        <v>6572.75</v>
      </c>
      <c r="J81" s="15">
        <v>6989.75</v>
      </c>
      <c r="K81" s="16">
        <f t="shared" si="21"/>
        <v>-16.811726981218513</v>
      </c>
      <c r="L81" s="16">
        <f t="shared" si="22"/>
        <v>-9.8117741289547418</v>
      </c>
      <c r="M81" s="16">
        <f t="shared" si="23"/>
        <v>8.4869005328596749</v>
      </c>
      <c r="N81" s="16">
        <f t="shared" si="24"/>
        <v>-3.1312356101304673</v>
      </c>
      <c r="O81" s="16">
        <f t="shared" si="25"/>
        <v>24.86135319283791</v>
      </c>
      <c r="P81" s="16">
        <f t="shared" si="17"/>
        <v>11.214043993231805</v>
      </c>
      <c r="Q81" s="16">
        <f t="shared" si="18"/>
        <v>6.3443764025712168</v>
      </c>
      <c r="R81" s="16">
        <f t="shared" si="26"/>
        <v>55.18983126110124</v>
      </c>
      <c r="S81" s="16">
        <f t="shared" si="27"/>
        <v>16.432765585307951</v>
      </c>
      <c r="T81" s="17">
        <f t="shared" si="28"/>
        <v>-1009.25</v>
      </c>
      <c r="U81" s="17">
        <f t="shared" si="29"/>
        <v>-490</v>
      </c>
      <c r="V81" s="17">
        <f t="shared" si="30"/>
        <v>382.25</v>
      </c>
      <c r="W81" s="17">
        <f t="shared" si="31"/>
        <v>-153</v>
      </c>
      <c r="X81" s="17">
        <f t="shared" si="32"/>
        <v>1176.75</v>
      </c>
      <c r="Y81" s="17">
        <f t="shared" si="19"/>
        <v>662.75</v>
      </c>
      <c r="Z81" s="17">
        <f t="shared" si="20"/>
        <v>417</v>
      </c>
      <c r="AA81" s="17">
        <f t="shared" si="33"/>
        <v>2485.75</v>
      </c>
      <c r="AB81" s="17">
        <f t="shared" si="34"/>
        <v>986.5</v>
      </c>
    </row>
    <row r="82" spans="1:28" s="2" customFormat="1" ht="65.099999999999994" customHeight="1" x14ac:dyDescent="0.25">
      <c r="A82" s="40">
        <v>77</v>
      </c>
      <c r="B82" s="9" t="s">
        <v>93</v>
      </c>
      <c r="C82" s="15">
        <v>13061</v>
      </c>
      <c r="D82" s="15">
        <v>11917.75</v>
      </c>
      <c r="E82" s="15">
        <v>11203</v>
      </c>
      <c r="F82" s="15">
        <v>13417</v>
      </c>
      <c r="G82" s="15">
        <v>16429</v>
      </c>
      <c r="H82" s="15">
        <v>19086</v>
      </c>
      <c r="I82" s="15">
        <v>19362.75</v>
      </c>
      <c r="J82" s="15">
        <v>19564.5</v>
      </c>
      <c r="K82" s="16">
        <f t="shared" si="21"/>
        <v>-8.7531582574075451</v>
      </c>
      <c r="L82" s="16">
        <f t="shared" si="22"/>
        <v>-5.9973568836399487</v>
      </c>
      <c r="M82" s="16">
        <f t="shared" si="23"/>
        <v>19.762563599035964</v>
      </c>
      <c r="N82" s="16">
        <f t="shared" si="24"/>
        <v>22.44913169859133</v>
      </c>
      <c r="O82" s="16">
        <f t="shared" si="25"/>
        <v>16.172621583784764</v>
      </c>
      <c r="P82" s="16">
        <f t="shared" si="17"/>
        <v>1.4500157183275686</v>
      </c>
      <c r="Q82" s="16">
        <f t="shared" si="18"/>
        <v>1.0419491033040185</v>
      </c>
      <c r="R82" s="16">
        <f t="shared" si="26"/>
        <v>74.636258145139706</v>
      </c>
      <c r="S82" s="16">
        <f t="shared" si="27"/>
        <v>49.793277696960423</v>
      </c>
      <c r="T82" s="17">
        <f t="shared" si="28"/>
        <v>-1143.25</v>
      </c>
      <c r="U82" s="17">
        <f t="shared" si="29"/>
        <v>-714.75</v>
      </c>
      <c r="V82" s="17">
        <f t="shared" si="30"/>
        <v>2214</v>
      </c>
      <c r="W82" s="17">
        <f t="shared" si="31"/>
        <v>3012</v>
      </c>
      <c r="X82" s="17">
        <f t="shared" si="32"/>
        <v>2657</v>
      </c>
      <c r="Y82" s="17">
        <f t="shared" si="19"/>
        <v>276.75</v>
      </c>
      <c r="Z82" s="17">
        <f t="shared" si="20"/>
        <v>201.75</v>
      </c>
      <c r="AA82" s="17">
        <f t="shared" si="33"/>
        <v>8361.5</v>
      </c>
      <c r="AB82" s="17">
        <f t="shared" si="34"/>
        <v>6503.5</v>
      </c>
    </row>
    <row r="83" spans="1:28" s="2" customFormat="1" ht="65.099999999999994" customHeight="1" x14ac:dyDescent="0.25">
      <c r="A83" s="40">
        <v>78</v>
      </c>
      <c r="B83" s="9" t="s">
        <v>94</v>
      </c>
      <c r="C83" s="15">
        <v>5642.75</v>
      </c>
      <c r="D83" s="15">
        <v>4775</v>
      </c>
      <c r="E83" s="15">
        <v>4181.75</v>
      </c>
      <c r="F83" s="15">
        <v>4662.75</v>
      </c>
      <c r="G83" s="15">
        <v>6052.5</v>
      </c>
      <c r="H83" s="15">
        <v>7260.75</v>
      </c>
      <c r="I83" s="15">
        <v>7884.5</v>
      </c>
      <c r="J83" s="15">
        <v>8020.75</v>
      </c>
      <c r="K83" s="16">
        <f t="shared" si="21"/>
        <v>-15.378140091267555</v>
      </c>
      <c r="L83" s="16">
        <f t="shared" si="22"/>
        <v>-12.424083769633508</v>
      </c>
      <c r="M83" s="16">
        <f t="shared" si="23"/>
        <v>11.502361451545395</v>
      </c>
      <c r="N83" s="16">
        <f t="shared" si="24"/>
        <v>29.805372366092975</v>
      </c>
      <c r="O83" s="16">
        <f t="shared" si="25"/>
        <v>19.962825278810413</v>
      </c>
      <c r="P83" s="16">
        <f t="shared" si="17"/>
        <v>8.5907103260682405</v>
      </c>
      <c r="Q83" s="16">
        <f t="shared" si="18"/>
        <v>1.7280740693766283</v>
      </c>
      <c r="R83" s="16">
        <f t="shared" si="26"/>
        <v>91.803670712022495</v>
      </c>
      <c r="S83" s="16">
        <f t="shared" si="27"/>
        <v>42.142572327322682</v>
      </c>
      <c r="T83" s="17">
        <f t="shared" si="28"/>
        <v>-867.75</v>
      </c>
      <c r="U83" s="17">
        <f t="shared" si="29"/>
        <v>-593.25</v>
      </c>
      <c r="V83" s="17">
        <f t="shared" si="30"/>
        <v>481</v>
      </c>
      <c r="W83" s="17">
        <f t="shared" si="31"/>
        <v>1389.75</v>
      </c>
      <c r="X83" s="17">
        <f t="shared" si="32"/>
        <v>1208.25</v>
      </c>
      <c r="Y83" s="17">
        <f t="shared" si="19"/>
        <v>623.75</v>
      </c>
      <c r="Z83" s="17">
        <f t="shared" si="20"/>
        <v>136.25</v>
      </c>
      <c r="AA83" s="17">
        <f t="shared" si="33"/>
        <v>3839</v>
      </c>
      <c r="AB83" s="17">
        <f t="shared" si="34"/>
        <v>2378</v>
      </c>
    </row>
    <row r="84" spans="1:28" s="2" customFormat="1" ht="65.099999999999994" customHeight="1" x14ac:dyDescent="0.25">
      <c r="A84" s="40">
        <v>79</v>
      </c>
      <c r="B84" s="9" t="s">
        <v>95</v>
      </c>
      <c r="C84" s="15">
        <v>12700.5</v>
      </c>
      <c r="D84" s="15">
        <v>11698.5</v>
      </c>
      <c r="E84" s="15">
        <v>10880.25</v>
      </c>
      <c r="F84" s="15">
        <v>13193.5</v>
      </c>
      <c r="G84" s="15">
        <v>17748.25</v>
      </c>
      <c r="H84" s="15">
        <v>20436.75</v>
      </c>
      <c r="I84" s="15">
        <v>20674.25</v>
      </c>
      <c r="J84" s="15">
        <v>20595.75</v>
      </c>
      <c r="K84" s="16">
        <f t="shared" si="21"/>
        <v>-7.8894531711349973</v>
      </c>
      <c r="L84" s="16">
        <f t="shared" si="22"/>
        <v>-6.9944864726246951</v>
      </c>
      <c r="M84" s="16">
        <f t="shared" si="23"/>
        <v>21.261000436570843</v>
      </c>
      <c r="N84" s="16">
        <f t="shared" si="24"/>
        <v>34.522681623526744</v>
      </c>
      <c r="O84" s="16">
        <f t="shared" si="25"/>
        <v>15.147972335300652</v>
      </c>
      <c r="P84" s="16">
        <f t="shared" si="17"/>
        <v>1.1621221573880458</v>
      </c>
      <c r="Q84" s="16">
        <f t="shared" si="18"/>
        <v>-0.37969938450004292</v>
      </c>
      <c r="R84" s="16">
        <f t="shared" si="26"/>
        <v>89.294823188805395</v>
      </c>
      <c r="S84" s="16">
        <f t="shared" si="27"/>
        <v>62.164875398606355</v>
      </c>
      <c r="T84" s="17">
        <f t="shared" si="28"/>
        <v>-1002</v>
      </c>
      <c r="U84" s="17">
        <f t="shared" si="29"/>
        <v>-818.25</v>
      </c>
      <c r="V84" s="17">
        <f t="shared" si="30"/>
        <v>2313.25</v>
      </c>
      <c r="W84" s="17">
        <f t="shared" si="31"/>
        <v>4554.75</v>
      </c>
      <c r="X84" s="17">
        <f t="shared" si="32"/>
        <v>2688.5</v>
      </c>
      <c r="Y84" s="17">
        <f t="shared" si="19"/>
        <v>237.5</v>
      </c>
      <c r="Z84" s="17">
        <f t="shared" si="20"/>
        <v>-78.5</v>
      </c>
      <c r="AA84" s="17">
        <f t="shared" si="33"/>
        <v>9715.5</v>
      </c>
      <c r="AB84" s="17">
        <f t="shared" si="34"/>
        <v>7895.25</v>
      </c>
    </row>
    <row r="85" spans="1:28" s="2" customFormat="1" ht="65.099999999999994" customHeight="1" x14ac:dyDescent="0.25">
      <c r="A85" s="40">
        <v>80</v>
      </c>
      <c r="B85" s="9" t="s">
        <v>96</v>
      </c>
      <c r="C85" s="15">
        <v>18703.75</v>
      </c>
      <c r="D85" s="15">
        <v>16692.75</v>
      </c>
      <c r="E85" s="15">
        <v>15384.75</v>
      </c>
      <c r="F85" s="15">
        <v>18080</v>
      </c>
      <c r="G85" s="15">
        <v>22481.25</v>
      </c>
      <c r="H85" s="15">
        <v>26346.75</v>
      </c>
      <c r="I85" s="15">
        <v>27247.25</v>
      </c>
      <c r="J85" s="15">
        <v>27585</v>
      </c>
      <c r="K85" s="16">
        <f t="shared" si="21"/>
        <v>-10.751854574617392</v>
      </c>
      <c r="L85" s="16">
        <f t="shared" si="22"/>
        <v>-7.8357370714831287</v>
      </c>
      <c r="M85" s="16">
        <f t="shared" si="23"/>
        <v>17.518971708997544</v>
      </c>
      <c r="N85" s="16">
        <f t="shared" si="24"/>
        <v>24.343196902654874</v>
      </c>
      <c r="O85" s="16">
        <f t="shared" si="25"/>
        <v>17.19432860717265</v>
      </c>
      <c r="P85" s="16">
        <f t="shared" si="17"/>
        <v>3.417878865514723</v>
      </c>
      <c r="Q85" s="16">
        <f t="shared" si="18"/>
        <v>1.2395746359724402</v>
      </c>
      <c r="R85" s="16">
        <f t="shared" si="26"/>
        <v>79.300931116852723</v>
      </c>
      <c r="S85" s="16">
        <f t="shared" si="27"/>
        <v>47.483793356947146</v>
      </c>
      <c r="T85" s="17">
        <f t="shared" si="28"/>
        <v>-2011</v>
      </c>
      <c r="U85" s="17">
        <f t="shared" si="29"/>
        <v>-1308</v>
      </c>
      <c r="V85" s="17">
        <f t="shared" si="30"/>
        <v>2695.25</v>
      </c>
      <c r="W85" s="17">
        <f t="shared" si="31"/>
        <v>4401.25</v>
      </c>
      <c r="X85" s="17">
        <f t="shared" si="32"/>
        <v>3865.5</v>
      </c>
      <c r="Y85" s="17">
        <f t="shared" si="19"/>
        <v>900.5</v>
      </c>
      <c r="Z85" s="17">
        <f t="shared" si="20"/>
        <v>337.75</v>
      </c>
      <c r="AA85" s="17">
        <f t="shared" si="33"/>
        <v>12200.25</v>
      </c>
      <c r="AB85" s="17">
        <f t="shared" si="34"/>
        <v>8881.25</v>
      </c>
    </row>
    <row r="86" spans="1:28" s="2" customFormat="1" ht="65.099999999999994" customHeight="1" x14ac:dyDescent="0.25">
      <c r="A86" s="40">
        <v>81</v>
      </c>
      <c r="B86" s="9" t="s">
        <v>97</v>
      </c>
      <c r="C86" s="15">
        <v>101764.75</v>
      </c>
      <c r="D86" s="15">
        <v>102000.25</v>
      </c>
      <c r="E86" s="15">
        <v>102517.75</v>
      </c>
      <c r="F86" s="15">
        <v>104878.75</v>
      </c>
      <c r="G86" s="15">
        <v>107723</v>
      </c>
      <c r="H86" s="15">
        <v>110730.25</v>
      </c>
      <c r="I86" s="15">
        <v>112244.75</v>
      </c>
      <c r="J86" s="15">
        <v>113985</v>
      </c>
      <c r="K86" s="16">
        <f t="shared" si="21"/>
        <v>0.23141608464620766</v>
      </c>
      <c r="L86" s="16">
        <f t="shared" si="22"/>
        <v>0.50735169766740196</v>
      </c>
      <c r="M86" s="16">
        <f t="shared" si="23"/>
        <v>2.3030158192117955</v>
      </c>
      <c r="N86" s="16">
        <f t="shared" si="24"/>
        <v>2.711941170160781</v>
      </c>
      <c r="O86" s="16">
        <f t="shared" si="25"/>
        <v>2.7916508080911173</v>
      </c>
      <c r="P86" s="16">
        <f t="shared" ref="P86:P97" si="35">(I86/H86-1)*100</f>
        <v>1.3677382648372927</v>
      </c>
      <c r="Q86" s="16">
        <f t="shared" ref="Q86:Q97" si="36">(J86/I86-1)*100</f>
        <v>1.5504065891723151</v>
      </c>
      <c r="R86" s="16">
        <f t="shared" si="26"/>
        <v>11.185623952925216</v>
      </c>
      <c r="S86" s="16">
        <f t="shared" si="27"/>
        <v>12.008332944364319</v>
      </c>
      <c r="T86" s="17">
        <f t="shared" si="28"/>
        <v>235.5</v>
      </c>
      <c r="U86" s="17">
        <f t="shared" si="29"/>
        <v>517.5</v>
      </c>
      <c r="V86" s="17">
        <f t="shared" si="30"/>
        <v>2361</v>
      </c>
      <c r="W86" s="17">
        <f t="shared" si="31"/>
        <v>2844.25</v>
      </c>
      <c r="X86" s="17">
        <f t="shared" si="32"/>
        <v>3007.25</v>
      </c>
      <c r="Y86" s="17">
        <f t="shared" ref="Y86:Y97" si="37">I86-H86</f>
        <v>1514.5</v>
      </c>
      <c r="Z86" s="17">
        <f t="shared" ref="Z86:Z97" si="38">J86-I86</f>
        <v>1740.25</v>
      </c>
      <c r="AA86" s="17">
        <f t="shared" si="33"/>
        <v>11467.25</v>
      </c>
      <c r="AB86" s="17">
        <f t="shared" si="34"/>
        <v>12220.25</v>
      </c>
    </row>
    <row r="87" spans="1:28" s="2" customFormat="1" ht="65.099999999999994" customHeight="1" x14ac:dyDescent="0.25">
      <c r="A87" s="40">
        <v>82</v>
      </c>
      <c r="B87" s="9" t="s">
        <v>98</v>
      </c>
      <c r="C87" s="15">
        <v>1930.75</v>
      </c>
      <c r="D87" s="15">
        <v>1820</v>
      </c>
      <c r="E87" s="15">
        <v>1518</v>
      </c>
      <c r="F87" s="15">
        <v>1958</v>
      </c>
      <c r="G87" s="15">
        <v>3340.5</v>
      </c>
      <c r="H87" s="15">
        <v>4140.5</v>
      </c>
      <c r="I87" s="15">
        <v>4692.75</v>
      </c>
      <c r="J87" s="15">
        <v>4760.75</v>
      </c>
      <c r="K87" s="16">
        <f t="shared" si="21"/>
        <v>-5.7361129094911316</v>
      </c>
      <c r="L87" s="16">
        <f t="shared" si="22"/>
        <v>-16.593406593406591</v>
      </c>
      <c r="M87" s="16">
        <f t="shared" si="23"/>
        <v>28.985507246376805</v>
      </c>
      <c r="N87" s="16">
        <f t="shared" si="24"/>
        <v>70.607763023493362</v>
      </c>
      <c r="O87" s="16">
        <f t="shared" si="25"/>
        <v>23.94851070199071</v>
      </c>
      <c r="P87" s="16">
        <f t="shared" si="35"/>
        <v>13.337761139958948</v>
      </c>
      <c r="Q87" s="16">
        <f t="shared" si="36"/>
        <v>1.4490437376804666</v>
      </c>
      <c r="R87" s="16">
        <f t="shared" si="26"/>
        <v>213.61989459815547</v>
      </c>
      <c r="S87" s="16">
        <f t="shared" si="27"/>
        <v>146.57516509128578</v>
      </c>
      <c r="T87" s="17">
        <f t="shared" si="28"/>
        <v>-110.75</v>
      </c>
      <c r="U87" s="17">
        <f t="shared" si="29"/>
        <v>-302</v>
      </c>
      <c r="V87" s="17">
        <f t="shared" si="30"/>
        <v>440</v>
      </c>
      <c r="W87" s="17">
        <f t="shared" si="31"/>
        <v>1382.5</v>
      </c>
      <c r="X87" s="17">
        <f t="shared" si="32"/>
        <v>800</v>
      </c>
      <c r="Y87" s="17">
        <f t="shared" si="37"/>
        <v>552.25</v>
      </c>
      <c r="Z87" s="17">
        <f t="shared" si="38"/>
        <v>68</v>
      </c>
      <c r="AA87" s="17">
        <f t="shared" si="33"/>
        <v>3242.75</v>
      </c>
      <c r="AB87" s="17">
        <f t="shared" si="34"/>
        <v>2830</v>
      </c>
    </row>
    <row r="88" spans="1:28" s="2" customFormat="1" ht="65.099999999999994" customHeight="1" x14ac:dyDescent="0.25">
      <c r="A88" s="40">
        <v>83</v>
      </c>
      <c r="B88" s="9" t="s">
        <v>99</v>
      </c>
      <c r="C88" s="15">
        <v>98052.75</v>
      </c>
      <c r="D88" s="15">
        <v>99045.5</v>
      </c>
      <c r="E88" s="15">
        <v>99854.25</v>
      </c>
      <c r="F88" s="15">
        <v>102173.75</v>
      </c>
      <c r="G88" s="15">
        <v>105010.5</v>
      </c>
      <c r="H88" s="15">
        <v>107610.25</v>
      </c>
      <c r="I88" s="15">
        <v>109052.75</v>
      </c>
      <c r="J88" s="15">
        <v>110724.75</v>
      </c>
      <c r="K88" s="16">
        <f t="shared" si="21"/>
        <v>1.012465229175108</v>
      </c>
      <c r="L88" s="16">
        <f t="shared" si="22"/>
        <v>0.81654391163656914</v>
      </c>
      <c r="M88" s="16">
        <f t="shared" si="23"/>
        <v>2.3228856057704084</v>
      </c>
      <c r="N88" s="16">
        <f t="shared" si="24"/>
        <v>2.7763980474436956</v>
      </c>
      <c r="O88" s="16">
        <f t="shared" si="25"/>
        <v>2.4757048104713242</v>
      </c>
      <c r="P88" s="16">
        <f t="shared" si="35"/>
        <v>1.3404856879340121</v>
      </c>
      <c r="Q88" s="16">
        <f t="shared" si="36"/>
        <v>1.533202968288272</v>
      </c>
      <c r="R88" s="16">
        <f t="shared" si="26"/>
        <v>10.886366879727195</v>
      </c>
      <c r="S88" s="16">
        <f t="shared" si="27"/>
        <v>12.923655889304486</v>
      </c>
      <c r="T88" s="17">
        <f t="shared" si="28"/>
        <v>992.75</v>
      </c>
      <c r="U88" s="17">
        <f t="shared" si="29"/>
        <v>808.75</v>
      </c>
      <c r="V88" s="17">
        <f t="shared" si="30"/>
        <v>2319.5</v>
      </c>
      <c r="W88" s="17">
        <f t="shared" si="31"/>
        <v>2836.75</v>
      </c>
      <c r="X88" s="17">
        <f t="shared" si="32"/>
        <v>2599.75</v>
      </c>
      <c r="Y88" s="17">
        <f t="shared" si="37"/>
        <v>1442.5</v>
      </c>
      <c r="Z88" s="17">
        <f t="shared" si="38"/>
        <v>1672</v>
      </c>
      <c r="AA88" s="17">
        <f t="shared" si="33"/>
        <v>10870.5</v>
      </c>
      <c r="AB88" s="17">
        <f t="shared" si="34"/>
        <v>12672</v>
      </c>
    </row>
    <row r="89" spans="1:28" s="2" customFormat="1" ht="65.099999999999994" customHeight="1" x14ac:dyDescent="0.25">
      <c r="A89" s="40">
        <v>84</v>
      </c>
      <c r="B89" s="9" t="s">
        <v>100</v>
      </c>
      <c r="C89" s="20">
        <v>13.6</v>
      </c>
      <c r="D89" s="20">
        <v>12.275</v>
      </c>
      <c r="E89" s="20">
        <v>11.4</v>
      </c>
      <c r="F89" s="20">
        <v>13.375</v>
      </c>
      <c r="G89" s="20">
        <v>16.149999999999999</v>
      </c>
      <c r="H89" s="20">
        <v>18.45</v>
      </c>
      <c r="I89" s="20">
        <v>18.55</v>
      </c>
      <c r="J89" s="20">
        <v>18.475000000000001</v>
      </c>
      <c r="K89" s="16">
        <f t="shared" si="21"/>
        <v>-9.742647058823529</v>
      </c>
      <c r="L89" s="16">
        <f t="shared" si="22"/>
        <v>-7.1283095723014274</v>
      </c>
      <c r="M89" s="16">
        <f t="shared" si="23"/>
        <v>17.324561403508774</v>
      </c>
      <c r="N89" s="16">
        <f t="shared" si="24"/>
        <v>20.74766355140185</v>
      </c>
      <c r="O89" s="16">
        <f t="shared" si="25"/>
        <v>14.241486068111463</v>
      </c>
      <c r="P89" s="16">
        <f t="shared" si="35"/>
        <v>0.54200542005420349</v>
      </c>
      <c r="Q89" s="16">
        <f t="shared" si="36"/>
        <v>-0.40431266846361336</v>
      </c>
      <c r="R89" s="16">
        <f t="shared" si="26"/>
        <v>62.061403508771939</v>
      </c>
      <c r="S89" s="16">
        <f t="shared" si="27"/>
        <v>35.845588235294137</v>
      </c>
      <c r="T89" s="16">
        <f t="shared" si="28"/>
        <v>-1.3249999999999993</v>
      </c>
      <c r="U89" s="16">
        <f t="shared" si="29"/>
        <v>-0.875</v>
      </c>
      <c r="V89" s="16">
        <f t="shared" si="30"/>
        <v>1.9749999999999996</v>
      </c>
      <c r="W89" s="16">
        <f t="shared" si="31"/>
        <v>2.7749999999999986</v>
      </c>
      <c r="X89" s="16">
        <f t="shared" si="32"/>
        <v>2.3000000000000007</v>
      </c>
      <c r="Y89" s="16">
        <f t="shared" si="37"/>
        <v>0.10000000000000142</v>
      </c>
      <c r="Z89" s="16">
        <f t="shared" si="38"/>
        <v>-7.4999999999999289E-2</v>
      </c>
      <c r="AA89" s="16">
        <f t="shared" si="33"/>
        <v>7.0750000000000011</v>
      </c>
      <c r="AB89" s="16">
        <f t="shared" si="34"/>
        <v>4.8750000000000018</v>
      </c>
    </row>
    <row r="90" spans="1:28" s="2" customFormat="1" ht="65.099999999999994" customHeight="1" x14ac:dyDescent="0.25">
      <c r="A90" s="40">
        <v>85</v>
      </c>
      <c r="B90" s="9" t="s">
        <v>101</v>
      </c>
      <c r="C90" s="20">
        <v>12.475</v>
      </c>
      <c r="D90" s="20">
        <v>11.475</v>
      </c>
      <c r="E90" s="20">
        <v>10.6</v>
      </c>
      <c r="F90" s="20">
        <v>12.6</v>
      </c>
      <c r="G90" s="20">
        <v>16.5</v>
      </c>
      <c r="H90" s="20">
        <v>18.475000000000001</v>
      </c>
      <c r="I90" s="20">
        <v>18.425000000000001</v>
      </c>
      <c r="J90" s="20">
        <v>18.074999999999999</v>
      </c>
      <c r="K90" s="16">
        <f t="shared" si="21"/>
        <v>-8.0160320641282539</v>
      </c>
      <c r="L90" s="16">
        <f t="shared" si="22"/>
        <v>-7.6252723311546866</v>
      </c>
      <c r="M90" s="16">
        <f t="shared" si="23"/>
        <v>18.867924528301884</v>
      </c>
      <c r="N90" s="16">
        <f t="shared" si="24"/>
        <v>30.952380952380953</v>
      </c>
      <c r="O90" s="16">
        <f t="shared" si="25"/>
        <v>11.969696969696987</v>
      </c>
      <c r="P90" s="16">
        <f t="shared" si="35"/>
        <v>-0.27063599458728715</v>
      </c>
      <c r="Q90" s="16">
        <f t="shared" si="36"/>
        <v>-1.8995929443690662</v>
      </c>
      <c r="R90" s="16">
        <f t="shared" si="26"/>
        <v>70.518867924528308</v>
      </c>
      <c r="S90" s="16">
        <f t="shared" si="27"/>
        <v>44.889779559118239</v>
      </c>
      <c r="T90" s="16">
        <f t="shared" si="28"/>
        <v>-1</v>
      </c>
      <c r="U90" s="16">
        <f t="shared" si="29"/>
        <v>-0.875</v>
      </c>
      <c r="V90" s="16">
        <f t="shared" si="30"/>
        <v>2</v>
      </c>
      <c r="W90" s="16">
        <f t="shared" si="31"/>
        <v>3.9000000000000004</v>
      </c>
      <c r="X90" s="16">
        <f t="shared" si="32"/>
        <v>1.9750000000000014</v>
      </c>
      <c r="Y90" s="16">
        <f t="shared" si="37"/>
        <v>-5.0000000000000711E-2</v>
      </c>
      <c r="Z90" s="16">
        <f t="shared" si="38"/>
        <v>-0.35000000000000142</v>
      </c>
      <c r="AA90" s="16">
        <f t="shared" si="33"/>
        <v>7.4749999999999996</v>
      </c>
      <c r="AB90" s="16">
        <f t="shared" si="34"/>
        <v>5.6</v>
      </c>
    </row>
    <row r="91" spans="1:28" s="2" customFormat="1" ht="65.099999999999994" customHeight="1" x14ac:dyDescent="0.25">
      <c r="A91" s="40">
        <v>86</v>
      </c>
      <c r="B91" s="9" t="s">
        <v>102</v>
      </c>
      <c r="C91" s="20">
        <v>18.375</v>
      </c>
      <c r="D91" s="20">
        <v>16.375</v>
      </c>
      <c r="E91" s="20">
        <v>15</v>
      </c>
      <c r="F91" s="20">
        <v>17.25</v>
      </c>
      <c r="G91" s="20">
        <v>20.875</v>
      </c>
      <c r="H91" s="20">
        <v>23.774999999999999</v>
      </c>
      <c r="I91" s="20">
        <v>24.25</v>
      </c>
      <c r="J91" s="20">
        <v>24.2</v>
      </c>
      <c r="K91" s="16">
        <f t="shared" si="21"/>
        <v>-10.8843537414966</v>
      </c>
      <c r="L91" s="16">
        <f t="shared" si="22"/>
        <v>-8.3969465648855</v>
      </c>
      <c r="M91" s="16">
        <f t="shared" si="23"/>
        <v>14.999999999999991</v>
      </c>
      <c r="N91" s="16">
        <f t="shared" si="24"/>
        <v>21.014492753623195</v>
      </c>
      <c r="O91" s="16">
        <f t="shared" si="25"/>
        <v>13.892215568862266</v>
      </c>
      <c r="P91" s="16">
        <f t="shared" si="35"/>
        <v>1.9978969505783484</v>
      </c>
      <c r="Q91" s="16">
        <f t="shared" si="36"/>
        <v>-0.20618556701030855</v>
      </c>
      <c r="R91" s="16">
        <f t="shared" si="26"/>
        <v>61.333333333333329</v>
      </c>
      <c r="S91" s="16">
        <f t="shared" si="27"/>
        <v>31.700680272108841</v>
      </c>
      <c r="T91" s="16">
        <f t="shared" si="28"/>
        <v>-2</v>
      </c>
      <c r="U91" s="16">
        <f t="shared" si="29"/>
        <v>-1.375</v>
      </c>
      <c r="V91" s="16">
        <f t="shared" si="30"/>
        <v>2.25</v>
      </c>
      <c r="W91" s="16">
        <f t="shared" si="31"/>
        <v>3.625</v>
      </c>
      <c r="X91" s="16">
        <f t="shared" si="32"/>
        <v>2.8999999999999986</v>
      </c>
      <c r="Y91" s="16">
        <f t="shared" si="37"/>
        <v>0.47500000000000142</v>
      </c>
      <c r="Z91" s="16">
        <f t="shared" si="38"/>
        <v>-5.0000000000000711E-2</v>
      </c>
      <c r="AA91" s="16">
        <f t="shared" si="33"/>
        <v>9.1999999999999993</v>
      </c>
      <c r="AB91" s="16">
        <f t="shared" si="34"/>
        <v>5.8249999999999993</v>
      </c>
    </row>
    <row r="92" spans="1:28" s="2" customFormat="1" ht="65.099999999999994" customHeight="1" x14ac:dyDescent="0.25">
      <c r="A92" s="40">
        <v>87</v>
      </c>
      <c r="B92" s="9" t="s">
        <v>103</v>
      </c>
      <c r="C92" s="20">
        <v>6.75</v>
      </c>
      <c r="D92" s="20">
        <v>5.5250000000000004</v>
      </c>
      <c r="E92" s="20">
        <v>4.9249999999999998</v>
      </c>
      <c r="F92" s="20">
        <v>5.3250000000000002</v>
      </c>
      <c r="G92" s="20">
        <v>5.25</v>
      </c>
      <c r="H92" s="20">
        <v>6.5250000000000004</v>
      </c>
      <c r="I92" s="20">
        <v>7.1749999999999998</v>
      </c>
      <c r="J92" s="20">
        <v>7.5</v>
      </c>
      <c r="K92" s="16">
        <f t="shared" si="21"/>
        <v>-18.148148148148145</v>
      </c>
      <c r="L92" s="16">
        <f t="shared" si="22"/>
        <v>-10.859728506787336</v>
      </c>
      <c r="M92" s="16">
        <f t="shared" si="23"/>
        <v>8.1218274111675157</v>
      </c>
      <c r="N92" s="16">
        <f t="shared" si="24"/>
        <v>-1.4084507042253502</v>
      </c>
      <c r="O92" s="16">
        <f t="shared" si="25"/>
        <v>24.285714285714288</v>
      </c>
      <c r="P92" s="16">
        <f t="shared" si="35"/>
        <v>9.9616858237547845</v>
      </c>
      <c r="Q92" s="16">
        <f t="shared" si="36"/>
        <v>4.5296167247386832</v>
      </c>
      <c r="R92" s="16">
        <f t="shared" si="26"/>
        <v>52.284263959390877</v>
      </c>
      <c r="S92" s="16">
        <f t="shared" si="27"/>
        <v>11.111111111111116</v>
      </c>
      <c r="T92" s="16">
        <f t="shared" si="28"/>
        <v>-1.2249999999999996</v>
      </c>
      <c r="U92" s="16">
        <f t="shared" si="29"/>
        <v>-0.60000000000000053</v>
      </c>
      <c r="V92" s="16">
        <f t="shared" si="30"/>
        <v>0.40000000000000036</v>
      </c>
      <c r="W92" s="16">
        <f t="shared" si="31"/>
        <v>-7.5000000000000178E-2</v>
      </c>
      <c r="X92" s="16">
        <f t="shared" si="32"/>
        <v>1.2750000000000004</v>
      </c>
      <c r="Y92" s="16">
        <f t="shared" si="37"/>
        <v>0.64999999999999947</v>
      </c>
      <c r="Z92" s="16">
        <f t="shared" si="38"/>
        <v>0.32500000000000018</v>
      </c>
      <c r="AA92" s="16">
        <f t="shared" si="33"/>
        <v>2.5750000000000002</v>
      </c>
      <c r="AB92" s="16">
        <f t="shared" si="34"/>
        <v>0.75</v>
      </c>
    </row>
    <row r="93" spans="1:28" s="2" customFormat="1" ht="65.099999999999994" customHeight="1" x14ac:dyDescent="0.25">
      <c r="A93" s="40">
        <v>88</v>
      </c>
      <c r="B93" s="9" t="s">
        <v>104</v>
      </c>
      <c r="C93" s="20">
        <v>9.3249999999999993</v>
      </c>
      <c r="D93" s="20">
        <v>7.7750000000000004</v>
      </c>
      <c r="E93" s="20">
        <v>6.65</v>
      </c>
      <c r="F93" s="20">
        <v>7.375</v>
      </c>
      <c r="G93" s="20">
        <v>9.4499999999999993</v>
      </c>
      <c r="H93" s="20">
        <v>11.324999999999999</v>
      </c>
      <c r="I93" s="20">
        <v>12.15</v>
      </c>
      <c r="J93" s="20">
        <v>12.324999999999999</v>
      </c>
      <c r="K93" s="16">
        <f t="shared" si="21"/>
        <v>-16.621983914209103</v>
      </c>
      <c r="L93" s="16">
        <f t="shared" si="22"/>
        <v>-14.469453376205788</v>
      </c>
      <c r="M93" s="16">
        <f t="shared" si="23"/>
        <v>10.902255639097746</v>
      </c>
      <c r="N93" s="16">
        <f t="shared" si="24"/>
        <v>28.135593220338983</v>
      </c>
      <c r="O93" s="16">
        <f t="shared" si="25"/>
        <v>19.841269841269838</v>
      </c>
      <c r="P93" s="16">
        <f t="shared" si="35"/>
        <v>7.2847682119205448</v>
      </c>
      <c r="Q93" s="16">
        <f t="shared" si="36"/>
        <v>1.4403292181069949</v>
      </c>
      <c r="R93" s="16">
        <f t="shared" si="26"/>
        <v>85.338345864661619</v>
      </c>
      <c r="S93" s="16">
        <f t="shared" si="27"/>
        <v>32.171581769436997</v>
      </c>
      <c r="T93" s="16">
        <f t="shared" si="28"/>
        <v>-1.5499999999999989</v>
      </c>
      <c r="U93" s="16">
        <f t="shared" si="29"/>
        <v>-1.125</v>
      </c>
      <c r="V93" s="16">
        <f t="shared" si="30"/>
        <v>0.72499999999999964</v>
      </c>
      <c r="W93" s="16">
        <f t="shared" si="31"/>
        <v>2.0749999999999993</v>
      </c>
      <c r="X93" s="16">
        <f t="shared" si="32"/>
        <v>1.875</v>
      </c>
      <c r="Y93" s="16">
        <f t="shared" si="37"/>
        <v>0.82500000000000107</v>
      </c>
      <c r="Z93" s="16">
        <f t="shared" si="38"/>
        <v>0.17499999999999893</v>
      </c>
      <c r="AA93" s="16">
        <f t="shared" si="33"/>
        <v>5.6749999999999989</v>
      </c>
      <c r="AB93" s="16">
        <f t="shared" si="34"/>
        <v>3</v>
      </c>
    </row>
    <row r="94" spans="1:28" s="2" customFormat="1" ht="65.099999999999994" customHeight="1" x14ac:dyDescent="0.25">
      <c r="A94" s="40">
        <v>89</v>
      </c>
      <c r="B94" s="9" t="s">
        <v>105</v>
      </c>
      <c r="C94" s="20">
        <v>1.9</v>
      </c>
      <c r="D94" s="20">
        <v>1.75</v>
      </c>
      <c r="E94" s="20">
        <v>1.45</v>
      </c>
      <c r="F94" s="20">
        <v>1.85</v>
      </c>
      <c r="G94" s="20">
        <v>3.1</v>
      </c>
      <c r="H94" s="20">
        <v>3.75</v>
      </c>
      <c r="I94" s="20">
        <v>4.1749999999999998</v>
      </c>
      <c r="J94" s="20">
        <v>4.2</v>
      </c>
      <c r="K94" s="16">
        <f t="shared" si="21"/>
        <v>-7.8947368421052548</v>
      </c>
      <c r="L94" s="16">
        <f t="shared" si="22"/>
        <v>-17.142857142857149</v>
      </c>
      <c r="M94" s="16">
        <f t="shared" si="23"/>
        <v>27.586206896551737</v>
      </c>
      <c r="N94" s="16">
        <f t="shared" si="24"/>
        <v>67.567567567567565</v>
      </c>
      <c r="O94" s="16">
        <f t="shared" si="25"/>
        <v>20.967741935483875</v>
      </c>
      <c r="P94" s="16">
        <f t="shared" si="35"/>
        <v>11.333333333333329</v>
      </c>
      <c r="Q94" s="16">
        <f t="shared" si="36"/>
        <v>0.59880239520959666</v>
      </c>
      <c r="R94" s="16">
        <f t="shared" si="26"/>
        <v>189.65517241379311</v>
      </c>
      <c r="S94" s="16">
        <f t="shared" si="27"/>
        <v>121.05263157894738</v>
      </c>
      <c r="T94" s="16">
        <f t="shared" si="28"/>
        <v>-0.14999999999999991</v>
      </c>
      <c r="U94" s="16">
        <f t="shared" si="29"/>
        <v>-0.30000000000000004</v>
      </c>
      <c r="V94" s="16">
        <f t="shared" si="30"/>
        <v>0.40000000000000013</v>
      </c>
      <c r="W94" s="16">
        <f t="shared" si="31"/>
        <v>1.25</v>
      </c>
      <c r="X94" s="16">
        <f t="shared" si="32"/>
        <v>0.64999999999999991</v>
      </c>
      <c r="Y94" s="16">
        <f t="shared" si="37"/>
        <v>0.42499999999999982</v>
      </c>
      <c r="Z94" s="16">
        <f t="shared" si="38"/>
        <v>2.5000000000000355E-2</v>
      </c>
      <c r="AA94" s="16">
        <f t="shared" si="33"/>
        <v>2.75</v>
      </c>
      <c r="AB94" s="16">
        <f t="shared" si="34"/>
        <v>2.3000000000000003</v>
      </c>
    </row>
    <row r="95" spans="1:28" s="2" customFormat="1" ht="65.099999999999994" customHeight="1" x14ac:dyDescent="0.25">
      <c r="A95" s="40">
        <v>90</v>
      </c>
      <c r="B95" s="9" t="s">
        <v>106</v>
      </c>
      <c r="C95" s="20">
        <v>34.625</v>
      </c>
      <c r="D95" s="20">
        <v>38.1</v>
      </c>
      <c r="E95" s="20">
        <v>36.325000000000003</v>
      </c>
      <c r="F95" s="20">
        <v>41.6</v>
      </c>
      <c r="G95" s="20">
        <v>55.075000000000003</v>
      </c>
      <c r="H95" s="20">
        <v>57.024999999999999</v>
      </c>
      <c r="I95" s="20">
        <v>59.5</v>
      </c>
      <c r="J95" s="20">
        <v>59.375</v>
      </c>
      <c r="K95" s="16">
        <f t="shared" si="21"/>
        <v>10.0361010830325</v>
      </c>
      <c r="L95" s="16">
        <f t="shared" si="22"/>
        <v>-4.658792650918631</v>
      </c>
      <c r="M95" s="16">
        <f t="shared" si="23"/>
        <v>14.521679284239507</v>
      </c>
      <c r="N95" s="16">
        <f t="shared" si="24"/>
        <v>32.39182692307692</v>
      </c>
      <c r="O95" s="16">
        <f t="shared" si="25"/>
        <v>3.5406264185201985</v>
      </c>
      <c r="P95" s="16">
        <f t="shared" si="35"/>
        <v>4.3402016659360054</v>
      </c>
      <c r="Q95" s="16">
        <f t="shared" si="36"/>
        <v>-0.21008403361344463</v>
      </c>
      <c r="R95" s="16">
        <f t="shared" si="26"/>
        <v>63.45492085340674</v>
      </c>
      <c r="S95" s="16">
        <f t="shared" si="27"/>
        <v>71.480144404332123</v>
      </c>
      <c r="T95" s="16">
        <f t="shared" si="28"/>
        <v>3.4750000000000014</v>
      </c>
      <c r="U95" s="16">
        <f t="shared" si="29"/>
        <v>-1.7749999999999986</v>
      </c>
      <c r="V95" s="16">
        <f t="shared" si="30"/>
        <v>5.2749999999999986</v>
      </c>
      <c r="W95" s="16">
        <f t="shared" si="31"/>
        <v>13.475000000000001</v>
      </c>
      <c r="X95" s="16">
        <f t="shared" si="32"/>
        <v>1.9499999999999957</v>
      </c>
      <c r="Y95" s="16">
        <f t="shared" si="37"/>
        <v>2.4750000000000014</v>
      </c>
      <c r="Z95" s="16">
        <f t="shared" si="38"/>
        <v>-0.125</v>
      </c>
      <c r="AA95" s="16">
        <f t="shared" si="33"/>
        <v>23.049999999999997</v>
      </c>
      <c r="AB95" s="16">
        <f t="shared" si="34"/>
        <v>24.75</v>
      </c>
    </row>
    <row r="96" spans="1:28" s="2" customFormat="1" ht="65.099999999999994" customHeight="1" x14ac:dyDescent="0.25">
      <c r="A96" s="40">
        <v>91</v>
      </c>
      <c r="B96" s="9" t="s">
        <v>107</v>
      </c>
      <c r="C96" s="20">
        <v>3.2</v>
      </c>
      <c r="D96" s="20">
        <v>2.95</v>
      </c>
      <c r="E96" s="20">
        <v>2.4</v>
      </c>
      <c r="F96" s="20">
        <v>3.0750000000000002</v>
      </c>
      <c r="G96" s="20">
        <v>5.2249999999999996</v>
      </c>
      <c r="H96" s="20">
        <v>6.4749999999999996</v>
      </c>
      <c r="I96" s="20">
        <v>7.2249999999999996</v>
      </c>
      <c r="J96" s="20">
        <v>7.3250000000000002</v>
      </c>
      <c r="K96" s="16">
        <f t="shared" si="21"/>
        <v>-7.8125</v>
      </c>
      <c r="L96" s="16">
        <f t="shared" si="22"/>
        <v>-18.644067796610177</v>
      </c>
      <c r="M96" s="16">
        <f t="shared" si="23"/>
        <v>28.125000000000021</v>
      </c>
      <c r="N96" s="16">
        <f t="shared" si="24"/>
        <v>69.918699186991844</v>
      </c>
      <c r="O96" s="16">
        <f t="shared" si="25"/>
        <v>23.923444976076546</v>
      </c>
      <c r="P96" s="16">
        <f t="shared" si="35"/>
        <v>11.583011583011583</v>
      </c>
      <c r="Q96" s="16">
        <f t="shared" si="36"/>
        <v>1.384083044982698</v>
      </c>
      <c r="R96" s="16">
        <f t="shared" si="26"/>
        <v>205.20833333333334</v>
      </c>
      <c r="S96" s="16">
        <f t="shared" si="27"/>
        <v>128.90625</v>
      </c>
      <c r="T96" s="16">
        <f t="shared" si="28"/>
        <v>-0.25</v>
      </c>
      <c r="U96" s="16">
        <f t="shared" si="29"/>
        <v>-0.55000000000000027</v>
      </c>
      <c r="V96" s="16">
        <f t="shared" si="30"/>
        <v>0.67500000000000027</v>
      </c>
      <c r="W96" s="16">
        <f t="shared" si="31"/>
        <v>2.1499999999999995</v>
      </c>
      <c r="X96" s="16">
        <f t="shared" si="32"/>
        <v>1.25</v>
      </c>
      <c r="Y96" s="16">
        <f t="shared" si="37"/>
        <v>0.75</v>
      </c>
      <c r="Z96" s="16">
        <f t="shared" si="38"/>
        <v>0.10000000000000053</v>
      </c>
      <c r="AA96" s="16">
        <f t="shared" si="33"/>
        <v>4.9250000000000007</v>
      </c>
      <c r="AB96" s="16">
        <f t="shared" si="34"/>
        <v>4.125</v>
      </c>
    </row>
    <row r="97" spans="1:28" s="2" customFormat="1" ht="65.099999999999994" customHeight="1" x14ac:dyDescent="0.25">
      <c r="A97" s="40">
        <v>92</v>
      </c>
      <c r="B97" s="9" t="s">
        <v>108</v>
      </c>
      <c r="C97" s="20">
        <v>1.9750000000000001</v>
      </c>
      <c r="D97" s="20">
        <v>1.85</v>
      </c>
      <c r="E97" s="20">
        <v>1.55</v>
      </c>
      <c r="F97" s="20">
        <v>1.9</v>
      </c>
      <c r="G97" s="20">
        <v>3.1749999999999998</v>
      </c>
      <c r="H97" s="20">
        <v>3.85</v>
      </c>
      <c r="I97" s="20">
        <v>4.3</v>
      </c>
      <c r="J97" s="20">
        <v>4.3</v>
      </c>
      <c r="K97" s="16">
        <f>(D97/C97-1)*100</f>
        <v>-6.3291139240506329</v>
      </c>
      <c r="L97" s="16">
        <f>(E97/D97-1)*100</f>
        <v>-16.216216216216218</v>
      </c>
      <c r="M97" s="16">
        <f>(F97/E97-1)*100</f>
        <v>22.580645161290303</v>
      </c>
      <c r="N97" s="16">
        <f>(G97/F97-1)*100</f>
        <v>67.10526315789474</v>
      </c>
      <c r="O97" s="16">
        <f>(H97/G97-1)*100</f>
        <v>21.259842519685044</v>
      </c>
      <c r="P97" s="16">
        <f t="shared" si="35"/>
        <v>11.688311688311682</v>
      </c>
      <c r="Q97" s="16">
        <f t="shared" si="36"/>
        <v>0</v>
      </c>
      <c r="R97" s="16">
        <f>(J97/E97-1)*100</f>
        <v>177.41935483870967</v>
      </c>
      <c r="S97" s="16">
        <f>(J97/C97-1)*100</f>
        <v>117.72151898734174</v>
      </c>
      <c r="T97" s="16">
        <f t="shared" si="28"/>
        <v>-0.125</v>
      </c>
      <c r="U97" s="16">
        <f t="shared" si="29"/>
        <v>-0.30000000000000004</v>
      </c>
      <c r="V97" s="16">
        <f t="shared" si="30"/>
        <v>0.34999999999999987</v>
      </c>
      <c r="W97" s="16">
        <f t="shared" si="31"/>
        <v>1.2749999999999999</v>
      </c>
      <c r="X97" s="16">
        <f>H97-G97</f>
        <v>0.67500000000000027</v>
      </c>
      <c r="Y97" s="16">
        <f t="shared" si="37"/>
        <v>0.44999999999999973</v>
      </c>
      <c r="Z97" s="16">
        <f t="shared" si="38"/>
        <v>0</v>
      </c>
      <c r="AA97" s="16">
        <f>J97-E97</f>
        <v>2.75</v>
      </c>
      <c r="AB97" s="16">
        <f>J97-C97</f>
        <v>2.3249999999999997</v>
      </c>
    </row>
    <row r="98" spans="1:28" ht="19.5" customHeight="1" x14ac:dyDescent="0.25">
      <c r="A98" s="11" t="s">
        <v>247</v>
      </c>
    </row>
  </sheetData>
  <mergeCells count="8">
    <mergeCell ref="T4:AB4"/>
    <mergeCell ref="A1:S1"/>
    <mergeCell ref="A2:S2"/>
    <mergeCell ref="A3:S3"/>
    <mergeCell ref="A4:A5"/>
    <mergeCell ref="B4:B5"/>
    <mergeCell ref="C4:J4"/>
    <mergeCell ref="K4:S4"/>
  </mergeCells>
  <printOptions horizontalCentered="1"/>
  <pageMargins left="0.19685039370078741" right="0.19685039370078741" top="0.19685039370078741" bottom="0.19685039370078741" header="0.51181102362204722" footer="0.51181102362204722"/>
  <pageSetup paperSize="9" scale="55"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4299-4B00-4007-BC92-FE26A3D6CBAF}">
  <sheetPr>
    <tabColor theme="5" tint="-0.249977111117893"/>
  </sheetPr>
  <dimension ref="A1:U9"/>
  <sheetViews>
    <sheetView zoomScale="115" zoomScaleNormal="115" workbookViewId="0">
      <selection activeCell="I15" sqref="I15"/>
    </sheetView>
  </sheetViews>
  <sheetFormatPr defaultRowHeight="15" x14ac:dyDescent="0.25"/>
  <cols>
    <col min="2" max="2" width="19.7109375" customWidth="1"/>
    <col min="6" max="13" width="9.140625" customWidth="1"/>
  </cols>
  <sheetData>
    <row r="1" spans="1:21" s="1" customFormat="1" ht="97.5" customHeight="1" x14ac:dyDescent="0.25">
      <c r="A1" s="144" t="s">
        <v>1</v>
      </c>
      <c r="B1" s="176" t="s">
        <v>193</v>
      </c>
      <c r="C1" s="177"/>
      <c r="D1" s="177"/>
      <c r="E1" s="178"/>
      <c r="F1" s="74" t="s">
        <v>175</v>
      </c>
      <c r="G1" s="74"/>
      <c r="H1" s="74"/>
      <c r="I1" s="74"/>
      <c r="J1" s="74"/>
      <c r="K1" s="74"/>
      <c r="L1" s="74"/>
      <c r="M1" s="74"/>
      <c r="N1" s="74" t="s">
        <v>176</v>
      </c>
      <c r="O1" s="74"/>
      <c r="P1" s="74"/>
      <c r="Q1" s="74"/>
      <c r="R1" s="74"/>
      <c r="S1" s="74"/>
      <c r="T1" s="74"/>
      <c r="U1" s="74"/>
    </row>
    <row r="2" spans="1:21" s="6" customFormat="1" ht="78.75" customHeight="1" x14ac:dyDescent="0.25">
      <c r="A2" s="144"/>
      <c r="B2" s="179"/>
      <c r="C2" s="180"/>
      <c r="D2" s="180"/>
      <c r="E2" s="181"/>
      <c r="F2" s="3">
        <v>2012</v>
      </c>
      <c r="G2" s="3">
        <v>2013</v>
      </c>
      <c r="H2" s="3">
        <v>2014</v>
      </c>
      <c r="I2" s="3">
        <v>2015</v>
      </c>
      <c r="J2" s="3">
        <v>2016</v>
      </c>
      <c r="K2" s="3">
        <v>2017</v>
      </c>
      <c r="L2" s="3">
        <v>2018</v>
      </c>
      <c r="M2" s="3">
        <v>2019</v>
      </c>
      <c r="N2" s="3">
        <v>2012</v>
      </c>
      <c r="O2" s="3">
        <v>2013</v>
      </c>
      <c r="P2" s="3">
        <v>2014</v>
      </c>
      <c r="Q2" s="3">
        <v>2015</v>
      </c>
      <c r="R2" s="3">
        <v>2016</v>
      </c>
      <c r="S2" s="3">
        <v>2017</v>
      </c>
      <c r="T2" s="3">
        <v>2018</v>
      </c>
      <c r="U2" s="3">
        <v>2019</v>
      </c>
    </row>
    <row r="3" spans="1:21" s="8" customFormat="1" ht="31.5" customHeight="1" x14ac:dyDescent="0.25">
      <c r="A3" s="22">
        <v>18</v>
      </c>
      <c r="B3" s="125" t="s">
        <v>161</v>
      </c>
      <c r="C3" s="138" t="s">
        <v>115</v>
      </c>
      <c r="D3" s="138"/>
      <c r="E3" s="138"/>
      <c r="F3" s="35">
        <v>3537</v>
      </c>
      <c r="G3" s="35">
        <v>3710.5</v>
      </c>
      <c r="H3" s="35">
        <v>3768</v>
      </c>
      <c r="I3" s="35">
        <v>4001.25</v>
      </c>
      <c r="J3" s="35">
        <v>3897.25</v>
      </c>
      <c r="K3" s="35">
        <v>4225.25</v>
      </c>
      <c r="L3" s="35">
        <v>4409</v>
      </c>
      <c r="M3" s="35">
        <v>4403.5</v>
      </c>
      <c r="N3" s="32"/>
      <c r="O3" s="32"/>
      <c r="P3" s="32"/>
      <c r="Q3" s="32"/>
      <c r="R3" s="36">
        <f t="shared" ref="R3:S5" si="0">J3/J$3*100</f>
        <v>100</v>
      </c>
      <c r="S3" s="36">
        <f t="shared" si="0"/>
        <v>100</v>
      </c>
      <c r="T3" s="36">
        <f t="shared" ref="T3:U5" si="1">L3/L$3*100</f>
        <v>100</v>
      </c>
      <c r="U3" s="36">
        <f t="shared" si="1"/>
        <v>100</v>
      </c>
    </row>
    <row r="4" spans="1:21" s="8" customFormat="1" ht="31.5" customHeight="1" x14ac:dyDescent="0.25">
      <c r="A4" s="22">
        <v>19</v>
      </c>
      <c r="B4" s="125"/>
      <c r="C4" s="124" t="s">
        <v>124</v>
      </c>
      <c r="D4" s="124"/>
      <c r="E4" s="124"/>
      <c r="F4" s="31"/>
      <c r="G4" s="31"/>
      <c r="H4" s="31"/>
      <c r="I4" s="31"/>
      <c r="J4" s="31">
        <v>3247</v>
      </c>
      <c r="K4" s="31">
        <v>3396.75</v>
      </c>
      <c r="L4" s="31">
        <v>3508.5</v>
      </c>
      <c r="M4" s="31">
        <v>3571.5</v>
      </c>
      <c r="N4" s="32"/>
      <c r="O4" s="32"/>
      <c r="P4" s="32"/>
      <c r="Q4" s="32"/>
      <c r="R4" s="37">
        <f t="shared" si="0"/>
        <v>83.31515812431843</v>
      </c>
      <c r="S4" s="37">
        <f t="shared" si="0"/>
        <v>80.391692799242648</v>
      </c>
      <c r="T4" s="37">
        <f t="shared" si="1"/>
        <v>79.575867543660692</v>
      </c>
      <c r="U4" s="37">
        <f t="shared" si="1"/>
        <v>81.105938458044733</v>
      </c>
    </row>
    <row r="5" spans="1:21" s="8" customFormat="1" ht="31.5" customHeight="1" x14ac:dyDescent="0.25">
      <c r="A5" s="22">
        <v>20</v>
      </c>
      <c r="B5" s="125"/>
      <c r="C5" s="124" t="s">
        <v>125</v>
      </c>
      <c r="D5" s="124"/>
      <c r="E5" s="124"/>
      <c r="F5" s="31"/>
      <c r="G5" s="31"/>
      <c r="H5" s="31"/>
      <c r="I5" s="31"/>
      <c r="J5" s="31">
        <v>650.25</v>
      </c>
      <c r="K5" s="31">
        <v>828.75</v>
      </c>
      <c r="L5" s="31">
        <v>901.25</v>
      </c>
      <c r="M5" s="31">
        <v>832</v>
      </c>
      <c r="N5" s="32"/>
      <c r="O5" s="32"/>
      <c r="P5" s="32"/>
      <c r="Q5" s="32"/>
      <c r="R5" s="37">
        <f t="shared" si="0"/>
        <v>16.68484187568157</v>
      </c>
      <c r="S5" s="37">
        <f t="shared" si="0"/>
        <v>19.614224010413587</v>
      </c>
      <c r="T5" s="37">
        <f t="shared" si="1"/>
        <v>20.441143116352915</v>
      </c>
      <c r="U5" s="37">
        <f t="shared" si="1"/>
        <v>18.894061541955264</v>
      </c>
    </row>
    <row r="6" spans="1:21" s="8" customFormat="1" ht="31.5" customHeight="1" x14ac:dyDescent="0.25">
      <c r="A6" s="22">
        <v>21</v>
      </c>
      <c r="B6" s="125" t="s">
        <v>126</v>
      </c>
      <c r="C6" s="126" t="s">
        <v>115</v>
      </c>
      <c r="D6" s="127"/>
      <c r="E6" s="128"/>
      <c r="F6" s="35">
        <v>20346.5</v>
      </c>
      <c r="G6" s="35">
        <v>20784</v>
      </c>
      <c r="H6" s="35">
        <v>21183</v>
      </c>
      <c r="I6" s="35">
        <v>22123</v>
      </c>
      <c r="J6" s="35">
        <v>22408.5</v>
      </c>
      <c r="K6" s="35">
        <v>22586.25</v>
      </c>
      <c r="L6" s="35">
        <v>23262.5</v>
      </c>
      <c r="M6" s="35">
        <v>24220.5</v>
      </c>
      <c r="N6" s="32"/>
      <c r="O6" s="32"/>
      <c r="P6" s="32"/>
      <c r="Q6" s="32"/>
      <c r="R6" s="36">
        <f>J6/J$6*100</f>
        <v>100</v>
      </c>
      <c r="S6" s="36">
        <f>K6/K$6*100</f>
        <v>100</v>
      </c>
      <c r="T6" s="36">
        <f t="shared" ref="T6:U6" si="2">L6/L$6*100</f>
        <v>100</v>
      </c>
      <c r="U6" s="36">
        <f t="shared" si="2"/>
        <v>100</v>
      </c>
    </row>
    <row r="7" spans="1:21" s="8" customFormat="1" ht="31.5" customHeight="1" x14ac:dyDescent="0.25">
      <c r="A7" s="22">
        <v>22</v>
      </c>
      <c r="B7" s="125"/>
      <c r="C7" s="124" t="s">
        <v>124</v>
      </c>
      <c r="D7" s="124"/>
      <c r="E7" s="124"/>
      <c r="F7" s="31"/>
      <c r="G7" s="31"/>
      <c r="H7" s="31"/>
      <c r="I7" s="31"/>
      <c r="J7" s="31">
        <v>4292.75</v>
      </c>
      <c r="K7" s="31">
        <v>4224.75</v>
      </c>
      <c r="L7" s="31">
        <v>4513.25</v>
      </c>
      <c r="M7" s="31">
        <v>4885.75</v>
      </c>
      <c r="N7" s="32"/>
      <c r="O7" s="32"/>
      <c r="P7" s="32"/>
      <c r="Q7" s="32"/>
      <c r="R7" s="37">
        <f t="shared" ref="R7:R8" si="3">J7/J$6*100</f>
        <v>19.156793181158935</v>
      </c>
      <c r="S7" s="37">
        <f t="shared" ref="S7:S8" si="4">K7/K$6*100</f>
        <v>18.704964303503239</v>
      </c>
      <c r="T7" s="37">
        <f t="shared" ref="T7:U8" si="5">L7/L$6*100</f>
        <v>19.401397098334229</v>
      </c>
      <c r="U7" s="37">
        <f t="shared" si="5"/>
        <v>20.171961767923865</v>
      </c>
    </row>
    <row r="8" spans="1:21" s="8" customFormat="1" ht="31.5" customHeight="1" x14ac:dyDescent="0.25">
      <c r="A8" s="22">
        <v>23</v>
      </c>
      <c r="B8" s="125"/>
      <c r="C8" s="124" t="s">
        <v>125</v>
      </c>
      <c r="D8" s="124"/>
      <c r="E8" s="124"/>
      <c r="F8" s="31"/>
      <c r="G8" s="31"/>
      <c r="H8" s="31"/>
      <c r="I8" s="31"/>
      <c r="J8" s="31">
        <v>18116</v>
      </c>
      <c r="K8" s="31">
        <v>18361</v>
      </c>
      <c r="L8" s="31">
        <v>18749.25</v>
      </c>
      <c r="M8" s="31">
        <v>19335</v>
      </c>
      <c r="N8" s="32"/>
      <c r="O8" s="32"/>
      <c r="P8" s="32"/>
      <c r="Q8" s="32"/>
      <c r="R8" s="37">
        <f t="shared" si="3"/>
        <v>80.844322466921042</v>
      </c>
      <c r="S8" s="37">
        <f t="shared" si="4"/>
        <v>81.292821960263439</v>
      </c>
      <c r="T8" s="37">
        <f t="shared" si="5"/>
        <v>80.598602901665771</v>
      </c>
      <c r="U8" s="37">
        <f t="shared" si="5"/>
        <v>79.829070415557069</v>
      </c>
    </row>
    <row r="9" spans="1:21" s="24" customFormat="1" ht="19.5" customHeight="1" x14ac:dyDescent="0.25">
      <c r="B9" s="164" t="s">
        <v>247</v>
      </c>
      <c r="C9" s="164"/>
      <c r="D9" s="164"/>
      <c r="E9" s="164"/>
      <c r="F9" s="164"/>
      <c r="G9" s="164"/>
      <c r="H9" s="164"/>
      <c r="I9" s="164"/>
      <c r="J9" s="164"/>
      <c r="K9" s="164"/>
      <c r="L9" s="164"/>
      <c r="M9" s="164"/>
      <c r="N9" s="164"/>
      <c r="O9" s="164"/>
      <c r="P9" s="164"/>
      <c r="Q9" s="164"/>
      <c r="R9" s="164"/>
      <c r="S9" s="164"/>
      <c r="T9" s="164"/>
      <c r="U9" s="164"/>
    </row>
  </sheetData>
  <mergeCells count="13">
    <mergeCell ref="A1:A2"/>
    <mergeCell ref="F1:M1"/>
    <mergeCell ref="C4:E4"/>
    <mergeCell ref="C5:E5"/>
    <mergeCell ref="C6:E6"/>
    <mergeCell ref="N1:U1"/>
    <mergeCell ref="B1:E2"/>
    <mergeCell ref="B9:U9"/>
    <mergeCell ref="C3:E3"/>
    <mergeCell ref="B3:B5"/>
    <mergeCell ref="B6:B8"/>
    <mergeCell ref="C7:E7"/>
    <mergeCell ref="C8:E8"/>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AD09-EAFF-4967-BBC8-458CE8F98CF4}">
  <sheetPr>
    <tabColor theme="5" tint="-0.249977111117893"/>
  </sheetPr>
  <dimension ref="A1:U14"/>
  <sheetViews>
    <sheetView zoomScale="115" zoomScaleNormal="115" workbookViewId="0">
      <selection activeCell="G15" sqref="G15"/>
    </sheetView>
  </sheetViews>
  <sheetFormatPr defaultRowHeight="15" x14ac:dyDescent="0.25"/>
  <cols>
    <col min="4" max="4" width="38.5703125" customWidth="1"/>
    <col min="5" max="12" width="9.140625" customWidth="1"/>
  </cols>
  <sheetData>
    <row r="1" spans="1:21" s="1" customFormat="1" ht="97.5" customHeight="1" x14ac:dyDescent="0.25">
      <c r="A1" s="144" t="s">
        <v>1</v>
      </c>
      <c r="B1" s="185" t="s">
        <v>237</v>
      </c>
      <c r="C1" s="185"/>
      <c r="D1" s="185"/>
      <c r="E1" s="74" t="s">
        <v>175</v>
      </c>
      <c r="F1" s="74"/>
      <c r="G1" s="74"/>
      <c r="H1" s="74"/>
      <c r="I1" s="74"/>
      <c r="J1" s="74"/>
      <c r="K1" s="74"/>
      <c r="L1" s="74"/>
      <c r="M1" s="74" t="s">
        <v>176</v>
      </c>
      <c r="N1" s="74"/>
      <c r="O1" s="74"/>
      <c r="P1" s="74"/>
      <c r="Q1" s="74"/>
      <c r="R1" s="74"/>
      <c r="S1" s="74"/>
      <c r="T1" s="74"/>
    </row>
    <row r="2" spans="1:21" s="6" customFormat="1" ht="78.75" customHeight="1" x14ac:dyDescent="0.25">
      <c r="A2" s="144"/>
      <c r="B2" s="185"/>
      <c r="C2" s="185"/>
      <c r="D2" s="185"/>
      <c r="E2" s="3">
        <v>2012</v>
      </c>
      <c r="F2" s="3">
        <v>2013</v>
      </c>
      <c r="G2" s="3">
        <v>2014</v>
      </c>
      <c r="H2" s="3">
        <v>2015</v>
      </c>
      <c r="I2" s="3">
        <v>2016</v>
      </c>
      <c r="J2" s="3">
        <v>2017</v>
      </c>
      <c r="K2" s="3">
        <v>2018</v>
      </c>
      <c r="L2" s="3">
        <v>2019</v>
      </c>
      <c r="M2" s="3">
        <v>2012</v>
      </c>
      <c r="N2" s="3">
        <v>2013</v>
      </c>
      <c r="O2" s="3">
        <v>2014</v>
      </c>
      <c r="P2" s="3">
        <v>2015</v>
      </c>
      <c r="Q2" s="3">
        <v>2016</v>
      </c>
      <c r="R2" s="3">
        <v>2017</v>
      </c>
      <c r="S2" s="3">
        <v>2018</v>
      </c>
      <c r="T2" s="3">
        <v>2019</v>
      </c>
    </row>
    <row r="3" spans="1:21" s="23" customFormat="1" ht="31.5" customHeight="1" x14ac:dyDescent="0.25">
      <c r="A3" s="22">
        <v>4</v>
      </c>
      <c r="B3" s="182" t="s">
        <v>115</v>
      </c>
      <c r="C3" s="183"/>
      <c r="D3" s="184"/>
      <c r="E3" s="35">
        <v>89064.25</v>
      </c>
      <c r="F3" s="35">
        <v>90302</v>
      </c>
      <c r="G3" s="35">
        <v>91637.5</v>
      </c>
      <c r="H3" s="35">
        <v>91685</v>
      </c>
      <c r="I3" s="35">
        <v>89974.75</v>
      </c>
      <c r="J3" s="35">
        <v>90293.5</v>
      </c>
      <c r="K3" s="35">
        <v>91570.5</v>
      </c>
      <c r="L3" s="35">
        <v>93389.5</v>
      </c>
      <c r="M3" s="36">
        <f t="shared" ref="M3:T13" si="0">E3/E$3*100</f>
        <v>100</v>
      </c>
      <c r="N3" s="36">
        <f t="shared" si="0"/>
        <v>100</v>
      </c>
      <c r="O3" s="36">
        <f t="shared" si="0"/>
        <v>100</v>
      </c>
      <c r="P3" s="36">
        <f t="shared" si="0"/>
        <v>100</v>
      </c>
      <c r="Q3" s="36">
        <f t="shared" si="0"/>
        <v>100</v>
      </c>
      <c r="R3" s="36">
        <f t="shared" si="0"/>
        <v>100</v>
      </c>
      <c r="S3" s="36">
        <f t="shared" si="0"/>
        <v>100</v>
      </c>
      <c r="T3" s="36">
        <f t="shared" si="0"/>
        <v>100</v>
      </c>
    </row>
    <row r="4" spans="1:21" s="8" customFormat="1" ht="47.25" customHeight="1" x14ac:dyDescent="0.25">
      <c r="A4" s="22">
        <v>25</v>
      </c>
      <c r="B4" s="186" t="s">
        <v>128</v>
      </c>
      <c r="C4" s="186"/>
      <c r="D4" s="187"/>
      <c r="E4" s="31">
        <v>10269.75</v>
      </c>
      <c r="F4" s="31">
        <v>10139.75</v>
      </c>
      <c r="G4" s="31">
        <v>9520</v>
      </c>
      <c r="H4" s="31">
        <v>9394.5</v>
      </c>
      <c r="I4" s="31">
        <v>9118.25</v>
      </c>
      <c r="J4" s="31">
        <v>8529</v>
      </c>
      <c r="K4" s="31">
        <v>8477.75</v>
      </c>
      <c r="L4" s="31">
        <v>8480.25</v>
      </c>
      <c r="M4" s="37">
        <f t="shared" si="0"/>
        <v>11.530720799872002</v>
      </c>
      <c r="N4" s="37">
        <f t="shared" si="0"/>
        <v>11.228710327567496</v>
      </c>
      <c r="O4" s="37">
        <f t="shared" si="0"/>
        <v>10.388760060019097</v>
      </c>
      <c r="P4" s="37">
        <f t="shared" si="0"/>
        <v>10.246496155314391</v>
      </c>
      <c r="Q4" s="37">
        <f t="shared" si="0"/>
        <v>10.134232104006957</v>
      </c>
      <c r="R4" s="37">
        <f t="shared" si="0"/>
        <v>9.4458626589953862</v>
      </c>
      <c r="S4" s="37">
        <f t="shared" si="0"/>
        <v>9.2581672045036338</v>
      </c>
      <c r="T4" s="37">
        <f t="shared" si="0"/>
        <v>9.0805176170768664</v>
      </c>
    </row>
    <row r="5" spans="1:21" s="8" customFormat="1" ht="47.25" customHeight="1" x14ac:dyDescent="0.25">
      <c r="A5" s="22">
        <v>26</v>
      </c>
      <c r="B5" s="186" t="s">
        <v>129</v>
      </c>
      <c r="C5" s="186"/>
      <c r="D5" s="187"/>
      <c r="E5" s="31">
        <v>13019.5</v>
      </c>
      <c r="F5" s="31">
        <v>12849</v>
      </c>
      <c r="G5" s="31">
        <v>13182.5</v>
      </c>
      <c r="H5" s="31">
        <v>12844.75</v>
      </c>
      <c r="I5" s="31">
        <v>11551.75</v>
      </c>
      <c r="J5" s="31">
        <v>11689.5</v>
      </c>
      <c r="K5" s="31">
        <v>11767.5</v>
      </c>
      <c r="L5" s="31">
        <v>11968.25</v>
      </c>
      <c r="M5" s="37">
        <f t="shared" si="0"/>
        <v>14.618098732095088</v>
      </c>
      <c r="N5" s="37">
        <f t="shared" si="0"/>
        <v>14.228920732652655</v>
      </c>
      <c r="O5" s="37">
        <f t="shared" si="0"/>
        <v>14.385486291092619</v>
      </c>
      <c r="P5" s="37">
        <f t="shared" si="0"/>
        <v>14.009652614931559</v>
      </c>
      <c r="Q5" s="37">
        <f t="shared" si="0"/>
        <v>12.83887979683189</v>
      </c>
      <c r="R5" s="37">
        <f t="shared" si="0"/>
        <v>12.946114615116262</v>
      </c>
      <c r="S5" s="37">
        <f t="shared" si="0"/>
        <v>12.850754336822447</v>
      </c>
      <c r="T5" s="37">
        <f t="shared" si="0"/>
        <v>12.815412867613595</v>
      </c>
    </row>
    <row r="6" spans="1:21" s="8" customFormat="1" ht="47.25" customHeight="1" x14ac:dyDescent="0.25">
      <c r="A6" s="22">
        <v>27</v>
      </c>
      <c r="B6" s="186" t="s">
        <v>130</v>
      </c>
      <c r="C6" s="186"/>
      <c r="D6" s="187"/>
      <c r="E6" s="31">
        <v>7444.5</v>
      </c>
      <c r="F6" s="31">
        <v>7844.5</v>
      </c>
      <c r="G6" s="31">
        <v>7771</v>
      </c>
      <c r="H6" s="31">
        <v>7471</v>
      </c>
      <c r="I6" s="31">
        <v>7266.5</v>
      </c>
      <c r="J6" s="31">
        <v>6822.5</v>
      </c>
      <c r="K6" s="31">
        <v>6664</v>
      </c>
      <c r="L6" s="31">
        <v>6700.5</v>
      </c>
      <c r="M6" s="37">
        <f t="shared" si="0"/>
        <v>8.3585726034856851</v>
      </c>
      <c r="N6" s="37">
        <f t="shared" si="0"/>
        <v>8.6869615290912723</v>
      </c>
      <c r="O6" s="37">
        <f t="shared" si="0"/>
        <v>8.4801527758832353</v>
      </c>
      <c r="P6" s="37">
        <f t="shared" si="0"/>
        <v>8.1485521077602669</v>
      </c>
      <c r="Q6" s="37">
        <f t="shared" si="0"/>
        <v>8.0761546989572075</v>
      </c>
      <c r="R6" s="37">
        <f t="shared" si="0"/>
        <v>7.5559148775936249</v>
      </c>
      <c r="S6" s="37">
        <f t="shared" si="0"/>
        <v>7.2774528914879788</v>
      </c>
      <c r="T6" s="37">
        <f t="shared" si="0"/>
        <v>7.1747894570588775</v>
      </c>
    </row>
    <row r="7" spans="1:21" s="8" customFormat="1" ht="47.25" customHeight="1" x14ac:dyDescent="0.25">
      <c r="A7" s="22">
        <v>28</v>
      </c>
      <c r="B7" s="186" t="s">
        <v>131</v>
      </c>
      <c r="C7" s="186"/>
      <c r="D7" s="187"/>
      <c r="E7" s="31">
        <v>16524.75</v>
      </c>
      <c r="F7" s="31">
        <v>17043</v>
      </c>
      <c r="G7" s="31">
        <v>17328.75</v>
      </c>
      <c r="H7" s="31">
        <v>17496.25</v>
      </c>
      <c r="I7" s="31">
        <v>17320</v>
      </c>
      <c r="J7" s="31">
        <v>17432.75</v>
      </c>
      <c r="K7" s="31">
        <v>17488.75</v>
      </c>
      <c r="L7" s="31">
        <v>17678.75</v>
      </c>
      <c r="M7" s="37">
        <f t="shared" si="0"/>
        <v>18.553740698428381</v>
      </c>
      <c r="N7" s="37">
        <f t="shared" si="0"/>
        <v>18.873336138734469</v>
      </c>
      <c r="O7" s="37">
        <f t="shared" si="0"/>
        <v>18.910107761560496</v>
      </c>
      <c r="P7" s="37">
        <f t="shared" si="0"/>
        <v>19.083001581501883</v>
      </c>
      <c r="Q7" s="37">
        <f t="shared" si="0"/>
        <v>19.249845095429553</v>
      </c>
      <c r="R7" s="37">
        <f t="shared" si="0"/>
        <v>19.306760730285124</v>
      </c>
      <c r="S7" s="37">
        <f t="shared" si="0"/>
        <v>19.098672607444538</v>
      </c>
      <c r="T7" s="37">
        <f t="shared" si="0"/>
        <v>18.930125977759811</v>
      </c>
    </row>
    <row r="8" spans="1:21" s="8" customFormat="1" ht="47.25" customHeight="1" x14ac:dyDescent="0.25">
      <c r="A8" s="22">
        <v>29</v>
      </c>
      <c r="B8" s="186" t="s">
        <v>132</v>
      </c>
      <c r="C8" s="186"/>
      <c r="D8" s="187"/>
      <c r="E8" s="31">
        <v>4100.25</v>
      </c>
      <c r="F8" s="31">
        <v>4219.25</v>
      </c>
      <c r="G8" s="31">
        <v>4179</v>
      </c>
      <c r="H8" s="31">
        <v>4320.75</v>
      </c>
      <c r="I8" s="31">
        <v>4502.25</v>
      </c>
      <c r="J8" s="31">
        <v>4558.25</v>
      </c>
      <c r="K8" s="31">
        <v>4642.25</v>
      </c>
      <c r="L8" s="31">
        <v>4854.5</v>
      </c>
      <c r="M8" s="37">
        <f t="shared" si="0"/>
        <v>4.6036990150368977</v>
      </c>
      <c r="N8" s="37">
        <f t="shared" si="0"/>
        <v>4.6723771345042193</v>
      </c>
      <c r="O8" s="37">
        <f t="shared" si="0"/>
        <v>4.5603601145819121</v>
      </c>
      <c r="P8" s="37">
        <f t="shared" si="0"/>
        <v>4.7126029339586628</v>
      </c>
      <c r="Q8" s="37">
        <f t="shared" si="0"/>
        <v>5.0039038730310441</v>
      </c>
      <c r="R8" s="37">
        <f t="shared" si="0"/>
        <v>5.0482592877671149</v>
      </c>
      <c r="S8" s="37">
        <f t="shared" si="0"/>
        <v>5.0695911893022316</v>
      </c>
      <c r="T8" s="37">
        <f t="shared" si="0"/>
        <v>5.1981218445328441</v>
      </c>
    </row>
    <row r="9" spans="1:21" s="8" customFormat="1" ht="47.25" customHeight="1" x14ac:dyDescent="0.25">
      <c r="A9" s="22">
        <v>30</v>
      </c>
      <c r="B9" s="186" t="s">
        <v>133</v>
      </c>
      <c r="C9" s="186"/>
      <c r="D9" s="187"/>
      <c r="E9" s="31">
        <v>3828</v>
      </c>
      <c r="F9" s="31">
        <v>3992</v>
      </c>
      <c r="G9" s="31">
        <v>4212.5</v>
      </c>
      <c r="H9" s="31">
        <v>4374</v>
      </c>
      <c r="I9" s="31">
        <v>4606.75</v>
      </c>
      <c r="J9" s="31">
        <v>5123</v>
      </c>
      <c r="K9" s="31">
        <v>5299.25</v>
      </c>
      <c r="L9" s="31">
        <v>5497</v>
      </c>
      <c r="M9" s="37">
        <f t="shared" si="0"/>
        <v>4.298020810819156</v>
      </c>
      <c r="N9" s="37">
        <f t="shared" si="0"/>
        <v>4.420721578702576</v>
      </c>
      <c r="O9" s="37">
        <f t="shared" si="0"/>
        <v>4.5969172009275683</v>
      </c>
      <c r="P9" s="37">
        <f t="shared" si="0"/>
        <v>4.7706822271909255</v>
      </c>
      <c r="Q9" s="37">
        <f t="shared" si="0"/>
        <v>5.120047568901275</v>
      </c>
      <c r="R9" s="37">
        <f t="shared" si="0"/>
        <v>5.6737195922187089</v>
      </c>
      <c r="S9" s="37">
        <f t="shared" si="0"/>
        <v>5.7870711637481502</v>
      </c>
      <c r="T9" s="37">
        <f t="shared" si="0"/>
        <v>5.8861006858372731</v>
      </c>
    </row>
    <row r="10" spans="1:21" s="8" customFormat="1" ht="47.25" customHeight="1" x14ac:dyDescent="0.25">
      <c r="A10" s="22">
        <v>31</v>
      </c>
      <c r="B10" s="186" t="s">
        <v>134</v>
      </c>
      <c r="C10" s="186"/>
      <c r="D10" s="187"/>
      <c r="E10" s="31">
        <v>9473.75</v>
      </c>
      <c r="F10" s="31">
        <v>9704</v>
      </c>
      <c r="G10" s="31">
        <v>10281.5</v>
      </c>
      <c r="H10" s="31">
        <v>10271.25</v>
      </c>
      <c r="I10" s="31">
        <v>9642.75</v>
      </c>
      <c r="J10" s="31">
        <v>9966.75</v>
      </c>
      <c r="K10" s="31">
        <v>10111.5</v>
      </c>
      <c r="L10" s="31">
        <v>10526.5</v>
      </c>
      <c r="M10" s="37">
        <f t="shared" si="0"/>
        <v>10.636983975051718</v>
      </c>
      <c r="N10" s="37">
        <f t="shared" si="0"/>
        <v>10.746162875683817</v>
      </c>
      <c r="O10" s="37">
        <f t="shared" si="0"/>
        <v>11.219751739189743</v>
      </c>
      <c r="P10" s="37">
        <f t="shared" si="0"/>
        <v>11.202759448110378</v>
      </c>
      <c r="Q10" s="37">
        <f t="shared" si="0"/>
        <v>10.717173429212085</v>
      </c>
      <c r="R10" s="37">
        <f t="shared" si="0"/>
        <v>11.038169967937892</v>
      </c>
      <c r="S10" s="37">
        <f t="shared" si="0"/>
        <v>11.042311661506709</v>
      </c>
      <c r="T10" s="37">
        <f t="shared" si="0"/>
        <v>11.271609763410234</v>
      </c>
    </row>
    <row r="11" spans="1:21" s="8" customFormat="1" ht="47.25" customHeight="1" x14ac:dyDescent="0.25">
      <c r="A11" s="22">
        <v>32</v>
      </c>
      <c r="B11" s="186" t="s">
        <v>135</v>
      </c>
      <c r="C11" s="186"/>
      <c r="D11" s="187"/>
      <c r="E11" s="31">
        <v>14447.75</v>
      </c>
      <c r="F11" s="31">
        <v>14535.25</v>
      </c>
      <c r="G11" s="31">
        <v>15033</v>
      </c>
      <c r="H11" s="31">
        <v>15270.75</v>
      </c>
      <c r="I11" s="31">
        <v>15537.5</v>
      </c>
      <c r="J11" s="31">
        <v>15494.5</v>
      </c>
      <c r="K11" s="31">
        <v>16028.5</v>
      </c>
      <c r="L11" s="31">
        <v>16360.25</v>
      </c>
      <c r="M11" s="37">
        <f t="shared" si="0"/>
        <v>16.221716345222688</v>
      </c>
      <c r="N11" s="37">
        <f t="shared" si="0"/>
        <v>16.096265863436027</v>
      </c>
      <c r="O11" s="37">
        <f t="shared" si="0"/>
        <v>16.404856090574274</v>
      </c>
      <c r="P11" s="37">
        <f t="shared" si="0"/>
        <v>16.655668866226755</v>
      </c>
      <c r="Q11" s="37">
        <f t="shared" si="0"/>
        <v>17.268733728073709</v>
      </c>
      <c r="R11" s="37">
        <f t="shared" si="0"/>
        <v>17.160149955423147</v>
      </c>
      <c r="S11" s="37">
        <f t="shared" si="0"/>
        <v>17.503999650542479</v>
      </c>
      <c r="T11" s="37">
        <f t="shared" si="0"/>
        <v>17.518297024826133</v>
      </c>
    </row>
    <row r="12" spans="1:21" s="8" customFormat="1" ht="47.25" customHeight="1" x14ac:dyDescent="0.25">
      <c r="A12" s="22">
        <v>33</v>
      </c>
      <c r="B12" s="186" t="s">
        <v>136</v>
      </c>
      <c r="C12" s="186"/>
      <c r="D12" s="187"/>
      <c r="E12" s="31">
        <v>3816.5</v>
      </c>
      <c r="F12" s="31">
        <v>4007.5</v>
      </c>
      <c r="G12" s="31">
        <v>4164.5</v>
      </c>
      <c r="H12" s="31">
        <v>4147.5</v>
      </c>
      <c r="I12" s="31">
        <v>4211.5</v>
      </c>
      <c r="J12" s="31">
        <v>4462.5</v>
      </c>
      <c r="K12" s="31">
        <v>4807.5</v>
      </c>
      <c r="L12" s="31">
        <v>4994.75</v>
      </c>
      <c r="M12" s="37">
        <f t="shared" si="0"/>
        <v>4.2851087838274058</v>
      </c>
      <c r="N12" s="37">
        <f t="shared" si="0"/>
        <v>4.437886204070784</v>
      </c>
      <c r="O12" s="37">
        <f t="shared" si="0"/>
        <v>4.5445368981039422</v>
      </c>
      <c r="P12" s="37">
        <f t="shared" si="0"/>
        <v>4.5236407264001741</v>
      </c>
      <c r="Q12" s="37">
        <f t="shared" si="0"/>
        <v>4.6807576570093277</v>
      </c>
      <c r="R12" s="37">
        <f t="shared" si="0"/>
        <v>4.9422162171141881</v>
      </c>
      <c r="S12" s="37">
        <f t="shared" si="0"/>
        <v>5.250053237669337</v>
      </c>
      <c r="T12" s="37">
        <f t="shared" si="0"/>
        <v>5.3482993270121373</v>
      </c>
    </row>
    <row r="13" spans="1:21" s="8" customFormat="1" ht="47.25" customHeight="1" x14ac:dyDescent="0.25">
      <c r="A13" s="22">
        <v>34</v>
      </c>
      <c r="B13" s="186" t="s">
        <v>137</v>
      </c>
      <c r="C13" s="186"/>
      <c r="D13" s="187"/>
      <c r="E13" s="31">
        <v>6108.75</v>
      </c>
      <c r="F13" s="31">
        <v>5956.25</v>
      </c>
      <c r="G13" s="31">
        <v>5946.75</v>
      </c>
      <c r="H13" s="31">
        <v>6082.5</v>
      </c>
      <c r="I13" s="31">
        <v>6210.75</v>
      </c>
      <c r="J13" s="31">
        <v>6194</v>
      </c>
      <c r="K13" s="31">
        <v>6239</v>
      </c>
      <c r="L13" s="31">
        <v>6294.25</v>
      </c>
      <c r="M13" s="37">
        <f t="shared" si="0"/>
        <v>6.8588125987699895</v>
      </c>
      <c r="N13" s="37">
        <f t="shared" si="0"/>
        <v>6.5959225709286615</v>
      </c>
      <c r="O13" s="37">
        <f t="shared" si="0"/>
        <v>6.4894284545082535</v>
      </c>
      <c r="P13" s="37">
        <f t="shared" si="0"/>
        <v>6.6341277199105635</v>
      </c>
      <c r="Q13" s="37">
        <f t="shared" si="0"/>
        <v>6.9027699437897851</v>
      </c>
      <c r="R13" s="37">
        <f t="shared" si="0"/>
        <v>6.8598514843261142</v>
      </c>
      <c r="S13" s="37">
        <f t="shared" si="0"/>
        <v>6.8133296203471634</v>
      </c>
      <c r="T13" s="37">
        <f t="shared" si="0"/>
        <v>6.739783380358606</v>
      </c>
    </row>
    <row r="14" spans="1:21" s="24" customFormat="1" ht="19.5" customHeight="1" x14ac:dyDescent="0.25">
      <c r="B14" s="164" t="s">
        <v>247</v>
      </c>
      <c r="C14" s="164"/>
      <c r="D14" s="164"/>
      <c r="E14" s="164"/>
      <c r="F14" s="164"/>
      <c r="G14" s="164"/>
      <c r="H14" s="164"/>
      <c r="I14" s="164"/>
      <c r="J14" s="164"/>
      <c r="K14" s="164"/>
      <c r="L14" s="164"/>
      <c r="M14" s="164"/>
      <c r="N14" s="164"/>
      <c r="O14" s="164"/>
      <c r="P14" s="164"/>
      <c r="Q14" s="164"/>
      <c r="R14" s="164"/>
      <c r="S14" s="164"/>
      <c r="T14" s="164"/>
      <c r="U14" s="58"/>
    </row>
  </sheetData>
  <mergeCells count="16">
    <mergeCell ref="B14:T14"/>
    <mergeCell ref="B3:D3"/>
    <mergeCell ref="A1:A2"/>
    <mergeCell ref="B1:D2"/>
    <mergeCell ref="E1:L1"/>
    <mergeCell ref="M1:T1"/>
    <mergeCell ref="B10:D10"/>
    <mergeCell ref="B11:D11"/>
    <mergeCell ref="B12:D12"/>
    <mergeCell ref="B13:D13"/>
    <mergeCell ref="B4:D4"/>
    <mergeCell ref="B5:D5"/>
    <mergeCell ref="B6:D6"/>
    <mergeCell ref="B7:D7"/>
    <mergeCell ref="B8:D8"/>
    <mergeCell ref="B9:D9"/>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79C4-A9F9-439B-B297-1470D61AE40C}">
  <sheetPr>
    <tabColor theme="5" tint="-0.249977111117893"/>
  </sheetPr>
  <dimension ref="A1:U6"/>
  <sheetViews>
    <sheetView zoomScale="115" zoomScaleNormal="115" workbookViewId="0">
      <selection activeCell="E3" sqref="E3:L5"/>
    </sheetView>
  </sheetViews>
  <sheetFormatPr defaultRowHeight="15" x14ac:dyDescent="0.25"/>
  <cols>
    <col min="4" max="4" width="30" customWidth="1"/>
    <col min="5" max="12" width="9.140625" customWidth="1"/>
  </cols>
  <sheetData>
    <row r="1" spans="1:21" s="1" customFormat="1" ht="97.5" customHeight="1" x14ac:dyDescent="0.25">
      <c r="A1" s="144" t="s">
        <v>1</v>
      </c>
      <c r="B1" s="188" t="s">
        <v>195</v>
      </c>
      <c r="C1" s="188"/>
      <c r="D1" s="188"/>
      <c r="E1" s="74" t="s">
        <v>175</v>
      </c>
      <c r="F1" s="74"/>
      <c r="G1" s="74"/>
      <c r="H1" s="74"/>
      <c r="I1" s="74"/>
      <c r="J1" s="74"/>
      <c r="K1" s="74"/>
      <c r="L1" s="74"/>
      <c r="M1" s="74" t="s">
        <v>176</v>
      </c>
      <c r="N1" s="74"/>
      <c r="O1" s="74"/>
      <c r="P1" s="74"/>
      <c r="Q1" s="74"/>
      <c r="R1" s="74"/>
      <c r="S1" s="74"/>
      <c r="T1" s="74"/>
    </row>
    <row r="2" spans="1:21" s="6" customFormat="1" ht="78.75" customHeight="1" x14ac:dyDescent="0.25">
      <c r="A2" s="144"/>
      <c r="B2" s="188"/>
      <c r="C2" s="188"/>
      <c r="D2" s="188"/>
      <c r="E2" s="3">
        <v>2012</v>
      </c>
      <c r="F2" s="3">
        <v>2013</v>
      </c>
      <c r="G2" s="3">
        <v>2014</v>
      </c>
      <c r="H2" s="3">
        <v>2015</v>
      </c>
      <c r="I2" s="3">
        <v>2016</v>
      </c>
      <c r="J2" s="3">
        <v>2017</v>
      </c>
      <c r="K2" s="3">
        <v>2018</v>
      </c>
      <c r="L2" s="3">
        <v>2019</v>
      </c>
      <c r="M2" s="3">
        <v>2012</v>
      </c>
      <c r="N2" s="3">
        <v>2013</v>
      </c>
      <c r="O2" s="3">
        <v>2014</v>
      </c>
      <c r="P2" s="3">
        <v>2015</v>
      </c>
      <c r="Q2" s="3">
        <v>2016</v>
      </c>
      <c r="R2" s="3">
        <v>2017</v>
      </c>
      <c r="S2" s="3">
        <v>2018</v>
      </c>
      <c r="T2" s="3">
        <v>2019</v>
      </c>
    </row>
    <row r="3" spans="1:21" s="23" customFormat="1" ht="31.5" customHeight="1" x14ac:dyDescent="0.25">
      <c r="A3" s="22">
        <v>4</v>
      </c>
      <c r="B3" s="98" t="s">
        <v>115</v>
      </c>
      <c r="C3" s="99"/>
      <c r="D3" s="100"/>
      <c r="E3" s="35">
        <v>89064.25</v>
      </c>
      <c r="F3" s="35">
        <v>90302</v>
      </c>
      <c r="G3" s="35">
        <v>91637.5</v>
      </c>
      <c r="H3" s="35">
        <v>91685</v>
      </c>
      <c r="I3" s="35">
        <v>89974.75</v>
      </c>
      <c r="J3" s="35">
        <v>90293.5</v>
      </c>
      <c r="K3" s="35">
        <v>91570.5</v>
      </c>
      <c r="L3" s="35">
        <v>93389.5</v>
      </c>
      <c r="M3" s="36">
        <f t="shared" ref="M3:T5" si="0">E3/E$3*100</f>
        <v>100</v>
      </c>
      <c r="N3" s="36">
        <f t="shared" si="0"/>
        <v>100</v>
      </c>
      <c r="O3" s="36">
        <f t="shared" si="0"/>
        <v>100</v>
      </c>
      <c r="P3" s="36">
        <f t="shared" si="0"/>
        <v>100</v>
      </c>
      <c r="Q3" s="36">
        <f t="shared" si="0"/>
        <v>100</v>
      </c>
      <c r="R3" s="36">
        <f t="shared" si="0"/>
        <v>100</v>
      </c>
      <c r="S3" s="36">
        <f t="shared" si="0"/>
        <v>100</v>
      </c>
      <c r="T3" s="36">
        <f t="shared" si="0"/>
        <v>100</v>
      </c>
    </row>
    <row r="4" spans="1:21" s="8" customFormat="1" ht="55.5" customHeight="1" x14ac:dyDescent="0.25">
      <c r="A4" s="22">
        <v>74</v>
      </c>
      <c r="B4" s="189" t="s">
        <v>149</v>
      </c>
      <c r="C4" s="189"/>
      <c r="D4" s="189"/>
      <c r="E4" s="31">
        <v>55085.75</v>
      </c>
      <c r="F4" s="31">
        <v>56822.5</v>
      </c>
      <c r="G4" s="31">
        <v>59186.75</v>
      </c>
      <c r="H4" s="31">
        <v>59657.25</v>
      </c>
      <c r="I4" s="31">
        <v>58981.25</v>
      </c>
      <c r="J4" s="31">
        <v>57926.25</v>
      </c>
      <c r="K4" s="31">
        <v>58093.25</v>
      </c>
      <c r="L4" s="31">
        <v>58715.75</v>
      </c>
      <c r="M4" s="37">
        <f t="shared" si="0"/>
        <v>61.849451379200971</v>
      </c>
      <c r="N4" s="37">
        <f t="shared" si="0"/>
        <v>62.924962902261306</v>
      </c>
      <c r="O4" s="37">
        <f t="shared" si="0"/>
        <v>64.587914336379754</v>
      </c>
      <c r="P4" s="37">
        <f t="shared" si="0"/>
        <v>65.067622839068548</v>
      </c>
      <c r="Q4" s="37">
        <f t="shared" si="0"/>
        <v>65.553113512402092</v>
      </c>
      <c r="R4" s="37">
        <f t="shared" si="0"/>
        <v>64.1532889964394</v>
      </c>
      <c r="S4" s="37">
        <f t="shared" si="0"/>
        <v>63.441009932238003</v>
      </c>
      <c r="T4" s="37">
        <f t="shared" si="0"/>
        <v>62.871896733572832</v>
      </c>
    </row>
    <row r="5" spans="1:21" s="8" customFormat="1" ht="55.5" customHeight="1" x14ac:dyDescent="0.25">
      <c r="A5" s="22"/>
      <c r="B5" s="189" t="s">
        <v>168</v>
      </c>
      <c r="C5" s="189"/>
      <c r="D5" s="189"/>
      <c r="E5" s="31">
        <f>E3-E4</f>
        <v>33978.5</v>
      </c>
      <c r="F5" s="31">
        <f t="shared" ref="F5:L5" si="1">F3-F4</f>
        <v>33479.5</v>
      </c>
      <c r="G5" s="31">
        <f t="shared" si="1"/>
        <v>32450.75</v>
      </c>
      <c r="H5" s="31">
        <f t="shared" si="1"/>
        <v>32027.75</v>
      </c>
      <c r="I5" s="31">
        <f t="shared" si="1"/>
        <v>30993.5</v>
      </c>
      <c r="J5" s="31">
        <f t="shared" si="1"/>
        <v>32367.25</v>
      </c>
      <c r="K5" s="31">
        <f t="shared" si="1"/>
        <v>33477.25</v>
      </c>
      <c r="L5" s="31">
        <f t="shared" si="1"/>
        <v>34673.75</v>
      </c>
      <c r="M5" s="37">
        <f t="shared" si="0"/>
        <v>38.150548620799029</v>
      </c>
      <c r="N5" s="37">
        <f t="shared" si="0"/>
        <v>37.075037097738701</v>
      </c>
      <c r="O5" s="37">
        <f t="shared" si="0"/>
        <v>35.412085663620239</v>
      </c>
      <c r="P5" s="37">
        <f t="shared" si="0"/>
        <v>34.932377160931452</v>
      </c>
      <c r="Q5" s="37">
        <f t="shared" si="0"/>
        <v>34.446886487597908</v>
      </c>
      <c r="R5" s="37">
        <f t="shared" si="0"/>
        <v>35.846711003560614</v>
      </c>
      <c r="S5" s="37">
        <f t="shared" si="0"/>
        <v>36.558990067761997</v>
      </c>
      <c r="T5" s="37">
        <f>L5/L$3*100</f>
        <v>37.128103266427168</v>
      </c>
    </row>
    <row r="6" spans="1:21" s="24" customFormat="1" ht="19.5" customHeight="1" x14ac:dyDescent="0.25">
      <c r="B6" s="164" t="s">
        <v>247</v>
      </c>
      <c r="C6" s="164"/>
      <c r="D6" s="164"/>
      <c r="E6" s="164"/>
      <c r="F6" s="164"/>
      <c r="G6" s="164"/>
      <c r="H6" s="164"/>
      <c r="I6" s="164"/>
      <c r="J6" s="164"/>
      <c r="K6" s="164"/>
      <c r="L6" s="164"/>
      <c r="M6" s="164"/>
      <c r="N6" s="164"/>
      <c r="O6" s="164"/>
      <c r="P6" s="164"/>
      <c r="Q6" s="164"/>
      <c r="R6" s="164"/>
      <c r="S6" s="164"/>
      <c r="T6" s="164"/>
      <c r="U6" s="58"/>
    </row>
  </sheetData>
  <mergeCells count="8">
    <mergeCell ref="A1:A2"/>
    <mergeCell ref="B1:D2"/>
    <mergeCell ref="E1:L1"/>
    <mergeCell ref="M1:T1"/>
    <mergeCell ref="B6:T6"/>
    <mergeCell ref="B5:D5"/>
    <mergeCell ref="B3:D3"/>
    <mergeCell ref="B4:D4"/>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0B474-1918-4108-93E1-990F124F115E}">
  <sheetPr>
    <tabColor theme="5" tint="-0.249977111117893"/>
  </sheetPr>
  <dimension ref="A1:U20"/>
  <sheetViews>
    <sheetView zoomScale="124" zoomScaleNormal="124" workbookViewId="0">
      <selection activeCell="F3" sqref="F3:M19"/>
    </sheetView>
  </sheetViews>
  <sheetFormatPr defaultRowHeight="15" x14ac:dyDescent="0.25"/>
  <cols>
    <col min="2" max="2" width="25.85546875" customWidth="1"/>
    <col min="3" max="5" width="9.140625" customWidth="1"/>
    <col min="6" max="13" width="12" customWidth="1"/>
    <col min="14" max="21" width="8.85546875" customWidth="1"/>
  </cols>
  <sheetData>
    <row r="1" spans="1:21" s="1" customFormat="1" ht="97.5" customHeight="1" x14ac:dyDescent="0.25">
      <c r="A1" s="144" t="s">
        <v>1</v>
      </c>
      <c r="B1" s="176" t="s">
        <v>181</v>
      </c>
      <c r="C1" s="177"/>
      <c r="D1" s="177"/>
      <c r="E1" s="178"/>
      <c r="F1" s="74" t="s">
        <v>175</v>
      </c>
      <c r="G1" s="74"/>
      <c r="H1" s="74"/>
      <c r="I1" s="74"/>
      <c r="J1" s="74"/>
      <c r="K1" s="74"/>
      <c r="L1" s="74"/>
      <c r="M1" s="74"/>
      <c r="N1" s="74" t="s">
        <v>176</v>
      </c>
      <c r="O1" s="74"/>
      <c r="P1" s="74"/>
      <c r="Q1" s="74"/>
      <c r="R1" s="74"/>
      <c r="S1" s="74"/>
      <c r="T1" s="74"/>
      <c r="U1" s="74"/>
    </row>
    <row r="2" spans="1:21" s="6" customFormat="1" ht="78.75" customHeight="1" x14ac:dyDescent="0.25">
      <c r="A2" s="144"/>
      <c r="B2" s="179"/>
      <c r="C2" s="180"/>
      <c r="D2" s="180"/>
      <c r="E2" s="181"/>
      <c r="F2" s="3">
        <v>2012</v>
      </c>
      <c r="G2" s="3">
        <v>2013</v>
      </c>
      <c r="H2" s="3">
        <v>2014</v>
      </c>
      <c r="I2" s="3">
        <v>2015</v>
      </c>
      <c r="J2" s="3">
        <v>2016</v>
      </c>
      <c r="K2" s="3">
        <v>2017</v>
      </c>
      <c r="L2" s="3">
        <v>2018</v>
      </c>
      <c r="M2" s="3">
        <v>2019</v>
      </c>
      <c r="N2" s="3">
        <v>2012</v>
      </c>
      <c r="O2" s="3">
        <v>2013</v>
      </c>
      <c r="P2" s="3">
        <v>2014</v>
      </c>
      <c r="Q2" s="3">
        <v>2015</v>
      </c>
      <c r="R2" s="3">
        <v>2016</v>
      </c>
      <c r="S2" s="3">
        <v>2017</v>
      </c>
      <c r="T2" s="3">
        <v>2018</v>
      </c>
      <c r="U2" s="3">
        <v>2019</v>
      </c>
    </row>
    <row r="3" spans="1:21" s="23" customFormat="1" ht="31.5" customHeight="1" x14ac:dyDescent="0.25">
      <c r="A3" s="22">
        <v>4</v>
      </c>
      <c r="B3" s="89" t="s">
        <v>167</v>
      </c>
      <c r="C3" s="182" t="s">
        <v>115</v>
      </c>
      <c r="D3" s="183"/>
      <c r="E3" s="184"/>
      <c r="F3" s="35">
        <v>89064.25</v>
      </c>
      <c r="G3" s="35">
        <v>90302</v>
      </c>
      <c r="H3" s="35">
        <v>91637.5</v>
      </c>
      <c r="I3" s="35">
        <v>91685</v>
      </c>
      <c r="J3" s="35">
        <v>89974.75</v>
      </c>
      <c r="K3" s="35">
        <v>90293.5</v>
      </c>
      <c r="L3" s="35">
        <v>91570.5</v>
      </c>
      <c r="M3" s="35">
        <v>93389.5</v>
      </c>
      <c r="N3" s="36">
        <f t="shared" ref="N3:U4" si="0">F3/F$3*100</f>
        <v>100</v>
      </c>
      <c r="O3" s="36">
        <f t="shared" si="0"/>
        <v>100</v>
      </c>
      <c r="P3" s="36">
        <f t="shared" si="0"/>
        <v>100</v>
      </c>
      <c r="Q3" s="36">
        <f t="shared" si="0"/>
        <v>100</v>
      </c>
      <c r="R3" s="36">
        <f t="shared" si="0"/>
        <v>100</v>
      </c>
      <c r="S3" s="36">
        <f t="shared" si="0"/>
        <v>100</v>
      </c>
      <c r="T3" s="36">
        <f t="shared" si="0"/>
        <v>100</v>
      </c>
      <c r="U3" s="36">
        <f t="shared" si="0"/>
        <v>100</v>
      </c>
    </row>
    <row r="4" spans="1:21" s="8" customFormat="1" ht="31.5" customHeight="1" x14ac:dyDescent="0.25">
      <c r="A4" s="22">
        <v>76</v>
      </c>
      <c r="B4" s="89"/>
      <c r="C4" s="189" t="s">
        <v>150</v>
      </c>
      <c r="D4" s="189"/>
      <c r="E4" s="189"/>
      <c r="F4" s="31">
        <v>6003.25</v>
      </c>
      <c r="G4" s="31">
        <v>4994</v>
      </c>
      <c r="H4" s="31">
        <v>4504</v>
      </c>
      <c r="I4" s="31">
        <v>4886.25</v>
      </c>
      <c r="J4" s="31">
        <v>4733.25</v>
      </c>
      <c r="K4" s="31">
        <v>5910</v>
      </c>
      <c r="L4" s="31">
        <v>6572.75</v>
      </c>
      <c r="M4" s="31">
        <v>6989.75</v>
      </c>
      <c r="N4" s="37">
        <f t="shared" si="0"/>
        <v>6.7403587859326279</v>
      </c>
      <c r="O4" s="37">
        <f>G4/G$3*100</f>
        <v>5.530331554118403</v>
      </c>
      <c r="P4" s="37">
        <f>H4/H$3*100</f>
        <v>4.915018414950211</v>
      </c>
      <c r="Q4" s="37">
        <f>I4/I$3*100</f>
        <v>5.3293886677210018</v>
      </c>
      <c r="R4" s="37">
        <f>J4/J$3*100</f>
        <v>5.2606425691652383</v>
      </c>
      <c r="S4" s="37">
        <f>K4/K$3*100</f>
        <v>6.5453216455226571</v>
      </c>
      <c r="T4" s="37">
        <f t="shared" si="0"/>
        <v>7.1778028950371571</v>
      </c>
      <c r="U4" s="37">
        <f t="shared" si="0"/>
        <v>7.4845137836694704</v>
      </c>
    </row>
    <row r="5" spans="1:21" s="23" customFormat="1" ht="31.5" customHeight="1" x14ac:dyDescent="0.25">
      <c r="A5" s="22">
        <v>6</v>
      </c>
      <c r="B5" s="96" t="s">
        <v>169</v>
      </c>
      <c r="C5" s="190" t="s">
        <v>115</v>
      </c>
      <c r="D5" s="191"/>
      <c r="E5" s="192"/>
      <c r="F5" s="35">
        <v>60399.5</v>
      </c>
      <c r="G5" s="35">
        <v>61479</v>
      </c>
      <c r="H5" s="35">
        <v>62863</v>
      </c>
      <c r="I5" s="35">
        <v>63311.25</v>
      </c>
      <c r="J5" s="35">
        <v>63930.25</v>
      </c>
      <c r="K5" s="35">
        <v>64199.25</v>
      </c>
      <c r="L5" s="35">
        <v>65015.5</v>
      </c>
      <c r="M5" s="35">
        <v>65069.5</v>
      </c>
      <c r="N5" s="36">
        <f t="shared" ref="N5:U7" si="1">F5/F$5*100</f>
        <v>100</v>
      </c>
      <c r="O5" s="36">
        <f t="shared" si="1"/>
        <v>100</v>
      </c>
      <c r="P5" s="36">
        <f t="shared" si="1"/>
        <v>100</v>
      </c>
      <c r="Q5" s="36">
        <f t="shared" si="1"/>
        <v>100</v>
      </c>
      <c r="R5" s="36">
        <f t="shared" si="1"/>
        <v>100</v>
      </c>
      <c r="S5" s="36">
        <f t="shared" si="1"/>
        <v>100</v>
      </c>
      <c r="T5" s="36">
        <f t="shared" si="1"/>
        <v>100</v>
      </c>
      <c r="U5" s="36">
        <f t="shared" si="1"/>
        <v>100</v>
      </c>
    </row>
    <row r="6" spans="1:21" s="23" customFormat="1" ht="31.5" customHeight="1" x14ac:dyDescent="0.25">
      <c r="A6" s="22"/>
      <c r="B6" s="97"/>
      <c r="C6" s="193" t="s">
        <v>170</v>
      </c>
      <c r="D6" s="194"/>
      <c r="E6" s="195"/>
      <c r="F6" s="34">
        <f>F5-F7</f>
        <v>54756.75</v>
      </c>
      <c r="G6" s="34">
        <f t="shared" ref="G6:M6" si="2">G5-G7</f>
        <v>56704</v>
      </c>
      <c r="H6" s="34">
        <f t="shared" si="2"/>
        <v>58681.25</v>
      </c>
      <c r="I6" s="34">
        <f t="shared" si="2"/>
        <v>58648.5</v>
      </c>
      <c r="J6" s="34">
        <f t="shared" si="2"/>
        <v>57877.75</v>
      </c>
      <c r="K6" s="34">
        <f t="shared" si="2"/>
        <v>56938.5</v>
      </c>
      <c r="L6" s="34">
        <f t="shared" si="2"/>
        <v>57131</v>
      </c>
      <c r="M6" s="34">
        <f t="shared" si="2"/>
        <v>57048.75</v>
      </c>
      <c r="N6" s="37">
        <f t="shared" si="1"/>
        <v>90.657621337924994</v>
      </c>
      <c r="O6" s="37">
        <f t="shared" si="1"/>
        <v>92.233120252443925</v>
      </c>
      <c r="P6" s="37">
        <f t="shared" si="1"/>
        <v>93.347835769848714</v>
      </c>
      <c r="Q6" s="37">
        <f t="shared" si="1"/>
        <v>92.63519516673577</v>
      </c>
      <c r="R6" s="37">
        <f t="shared" si="1"/>
        <v>90.532650818665644</v>
      </c>
      <c r="S6" s="37">
        <f t="shared" si="1"/>
        <v>88.690288437949036</v>
      </c>
      <c r="T6" s="37">
        <f t="shared" si="1"/>
        <v>87.872891848866814</v>
      </c>
      <c r="U6" s="37">
        <f t="shared" si="1"/>
        <v>87.673564419582135</v>
      </c>
    </row>
    <row r="7" spans="1:21" s="8" customFormat="1" ht="31.5" customHeight="1" x14ac:dyDescent="0.25">
      <c r="A7" s="22">
        <v>78</v>
      </c>
      <c r="B7" s="97"/>
      <c r="C7" s="193" t="s">
        <v>158</v>
      </c>
      <c r="D7" s="194"/>
      <c r="E7" s="195"/>
      <c r="F7" s="31">
        <v>5642.75</v>
      </c>
      <c r="G7" s="31">
        <v>4775</v>
      </c>
      <c r="H7" s="31">
        <v>4181.75</v>
      </c>
      <c r="I7" s="31">
        <v>4662.75</v>
      </c>
      <c r="J7" s="31">
        <v>6052.5</v>
      </c>
      <c r="K7" s="31">
        <v>7260.75</v>
      </c>
      <c r="L7" s="31">
        <v>7884.5</v>
      </c>
      <c r="M7" s="31">
        <v>8020.75</v>
      </c>
      <c r="N7" s="37">
        <f t="shared" si="1"/>
        <v>9.3423786620750171</v>
      </c>
      <c r="O7" s="37">
        <f t="shared" si="1"/>
        <v>7.7668797475560751</v>
      </c>
      <c r="P7" s="37">
        <f t="shared" si="1"/>
        <v>6.6521642301512802</v>
      </c>
      <c r="Q7" s="37">
        <f t="shared" si="1"/>
        <v>7.3648048332642295</v>
      </c>
      <c r="R7" s="37">
        <f t="shared" si="1"/>
        <v>9.4673491813343453</v>
      </c>
      <c r="S7" s="37">
        <f t="shared" si="1"/>
        <v>11.309711562050959</v>
      </c>
      <c r="T7" s="37">
        <f t="shared" si="1"/>
        <v>12.127108151133191</v>
      </c>
      <c r="U7" s="37">
        <f t="shared" si="1"/>
        <v>12.326435580417861</v>
      </c>
    </row>
    <row r="8" spans="1:21" s="23" customFormat="1" ht="31.5" customHeight="1" x14ac:dyDescent="0.25">
      <c r="A8" s="22">
        <v>2</v>
      </c>
      <c r="B8" s="82" t="s">
        <v>159</v>
      </c>
      <c r="C8" s="182" t="s">
        <v>115</v>
      </c>
      <c r="D8" s="183"/>
      <c r="E8" s="184"/>
      <c r="F8" s="35">
        <v>156521.25</v>
      </c>
      <c r="G8" s="35">
        <v>158704.25</v>
      </c>
      <c r="H8" s="35">
        <v>161199</v>
      </c>
      <c r="I8" s="35">
        <v>163527</v>
      </c>
      <c r="J8" s="35">
        <v>165600.5</v>
      </c>
      <c r="K8" s="35">
        <v>167668.5</v>
      </c>
      <c r="L8" s="35">
        <v>169376.25</v>
      </c>
      <c r="M8" s="35">
        <v>171033.75</v>
      </c>
      <c r="N8" s="36">
        <f t="shared" ref="N8:U10" si="3">F8/F$8*100</f>
        <v>100</v>
      </c>
      <c r="O8" s="36">
        <f t="shared" si="3"/>
        <v>100</v>
      </c>
      <c r="P8" s="36">
        <f t="shared" si="3"/>
        <v>100</v>
      </c>
      <c r="Q8" s="36">
        <f t="shared" si="3"/>
        <v>100</v>
      </c>
      <c r="R8" s="36">
        <f t="shared" si="3"/>
        <v>100</v>
      </c>
      <c r="S8" s="36">
        <f t="shared" si="3"/>
        <v>100</v>
      </c>
      <c r="T8" s="36">
        <f t="shared" si="3"/>
        <v>100</v>
      </c>
      <c r="U8" s="36">
        <f t="shared" si="3"/>
        <v>100</v>
      </c>
    </row>
    <row r="9" spans="1:21" s="23" customFormat="1" ht="31.5" customHeight="1" x14ac:dyDescent="0.25">
      <c r="A9" s="22"/>
      <c r="B9" s="82"/>
      <c r="C9" s="194" t="s">
        <v>171</v>
      </c>
      <c r="D9" s="194"/>
      <c r="E9" s="195"/>
      <c r="F9" s="31">
        <f>F8-F10</f>
        <v>54756.5</v>
      </c>
      <c r="G9" s="31">
        <f t="shared" ref="G9:M9" si="4">G8-G10</f>
        <v>56704</v>
      </c>
      <c r="H9" s="31">
        <f t="shared" si="4"/>
        <v>58681.25</v>
      </c>
      <c r="I9" s="31">
        <f t="shared" si="4"/>
        <v>58648.25</v>
      </c>
      <c r="J9" s="31">
        <f t="shared" si="4"/>
        <v>57877.5</v>
      </c>
      <c r="K9" s="31">
        <f t="shared" si="4"/>
        <v>56938.25</v>
      </c>
      <c r="L9" s="31">
        <f t="shared" si="4"/>
        <v>57131.5</v>
      </c>
      <c r="M9" s="31">
        <f t="shared" si="4"/>
        <v>57048.75</v>
      </c>
      <c r="N9" s="37">
        <f t="shared" si="3"/>
        <v>34.983428767659341</v>
      </c>
      <c r="O9" s="37">
        <f t="shared" si="3"/>
        <v>35.729351923467704</v>
      </c>
      <c r="P9" s="37">
        <f t="shared" si="3"/>
        <v>36.402986370883198</v>
      </c>
      <c r="Q9" s="37">
        <f t="shared" si="3"/>
        <v>35.864566707638495</v>
      </c>
      <c r="R9" s="37">
        <f t="shared" si="3"/>
        <v>34.950075633829606</v>
      </c>
      <c r="S9" s="37">
        <f t="shared" si="3"/>
        <v>33.95882351187015</v>
      </c>
      <c r="T9" s="37">
        <f t="shared" si="3"/>
        <v>33.730525973978054</v>
      </c>
      <c r="U9" s="37">
        <f t="shared" si="3"/>
        <v>33.35525883049398</v>
      </c>
    </row>
    <row r="10" spans="1:21" s="8" customFormat="1" ht="31.5" customHeight="1" x14ac:dyDescent="0.25">
      <c r="A10" s="22">
        <v>81</v>
      </c>
      <c r="B10" s="82"/>
      <c r="C10" s="194" t="s">
        <v>151</v>
      </c>
      <c r="D10" s="194"/>
      <c r="E10" s="195"/>
      <c r="F10" s="31">
        <v>101764.75</v>
      </c>
      <c r="G10" s="31">
        <v>102000.25</v>
      </c>
      <c r="H10" s="31">
        <v>102517.75</v>
      </c>
      <c r="I10" s="31">
        <v>104878.75</v>
      </c>
      <c r="J10" s="31">
        <v>107723</v>
      </c>
      <c r="K10" s="31">
        <v>110730.25</v>
      </c>
      <c r="L10" s="31">
        <v>112244.75</v>
      </c>
      <c r="M10" s="31">
        <v>113985</v>
      </c>
      <c r="N10" s="37">
        <f t="shared" si="3"/>
        <v>65.016571232340652</v>
      </c>
      <c r="O10" s="37">
        <f t="shared" si="3"/>
        <v>64.270648076532282</v>
      </c>
      <c r="P10" s="37">
        <f t="shared" si="3"/>
        <v>63.597013629116802</v>
      </c>
      <c r="Q10" s="37">
        <f t="shared" si="3"/>
        <v>64.135433292361512</v>
      </c>
      <c r="R10" s="37">
        <f t="shared" si="3"/>
        <v>65.049924366170401</v>
      </c>
      <c r="S10" s="37">
        <f t="shared" si="3"/>
        <v>66.04117648812985</v>
      </c>
      <c r="T10" s="37">
        <f t="shared" si="3"/>
        <v>66.269474026021953</v>
      </c>
      <c r="U10" s="37">
        <f t="shared" si="3"/>
        <v>66.64474116950602</v>
      </c>
    </row>
    <row r="11" spans="1:21" s="8" customFormat="1" ht="31.5" customHeight="1" x14ac:dyDescent="0.25">
      <c r="A11" s="22">
        <v>78</v>
      </c>
      <c r="B11" s="80" t="s">
        <v>158</v>
      </c>
      <c r="C11" s="199" t="s">
        <v>115</v>
      </c>
      <c r="D11" s="200"/>
      <c r="E11" s="201"/>
      <c r="F11" s="35">
        <v>5642.75</v>
      </c>
      <c r="G11" s="35">
        <v>4775</v>
      </c>
      <c r="H11" s="35">
        <v>4181.75</v>
      </c>
      <c r="I11" s="35">
        <v>4662.75</v>
      </c>
      <c r="J11" s="35">
        <v>6052.5</v>
      </c>
      <c r="K11" s="35">
        <v>7260.75</v>
      </c>
      <c r="L11" s="35">
        <v>7884.5</v>
      </c>
      <c r="M11" s="35">
        <v>8020.75</v>
      </c>
      <c r="N11" s="36">
        <f t="shared" ref="N11:U13" si="5">F11/F$11*100</f>
        <v>100</v>
      </c>
      <c r="O11" s="36">
        <f t="shared" si="5"/>
        <v>100</v>
      </c>
      <c r="P11" s="36">
        <f t="shared" si="5"/>
        <v>100</v>
      </c>
      <c r="Q11" s="36">
        <f t="shared" si="5"/>
        <v>100</v>
      </c>
      <c r="R11" s="36">
        <f t="shared" si="5"/>
        <v>100</v>
      </c>
      <c r="S11" s="36">
        <f t="shared" si="5"/>
        <v>100</v>
      </c>
      <c r="T11" s="36">
        <f t="shared" si="5"/>
        <v>100</v>
      </c>
      <c r="U11" s="36">
        <f t="shared" si="5"/>
        <v>100</v>
      </c>
    </row>
    <row r="12" spans="1:21" s="8" customFormat="1" ht="31.5" customHeight="1" x14ac:dyDescent="0.25">
      <c r="A12" s="22">
        <v>78</v>
      </c>
      <c r="B12" s="81"/>
      <c r="C12" s="202" t="s">
        <v>179</v>
      </c>
      <c r="D12" s="203"/>
      <c r="E12" s="204"/>
      <c r="F12" s="39">
        <f>F11-F13</f>
        <v>3712</v>
      </c>
      <c r="G12" s="39">
        <f t="shared" ref="G12:M12" si="6">G11-G13</f>
        <v>2955</v>
      </c>
      <c r="H12" s="39">
        <f t="shared" si="6"/>
        <v>2663.75</v>
      </c>
      <c r="I12" s="39">
        <f t="shared" si="6"/>
        <v>2704.75</v>
      </c>
      <c r="J12" s="39">
        <f t="shared" si="6"/>
        <v>2712</v>
      </c>
      <c r="K12" s="39">
        <f t="shared" si="6"/>
        <v>3120.25</v>
      </c>
      <c r="L12" s="39">
        <f t="shared" si="6"/>
        <v>3191.75</v>
      </c>
      <c r="M12" s="39">
        <f t="shared" si="6"/>
        <v>3260</v>
      </c>
      <c r="N12" s="37">
        <f t="shared" si="5"/>
        <v>65.783527535332951</v>
      </c>
      <c r="O12" s="37">
        <f t="shared" si="5"/>
        <v>61.8848167539267</v>
      </c>
      <c r="P12" s="37">
        <f t="shared" si="5"/>
        <v>63.699408142524064</v>
      </c>
      <c r="Q12" s="37">
        <f t="shared" si="5"/>
        <v>58.007613532786451</v>
      </c>
      <c r="R12" s="37">
        <f t="shared" si="5"/>
        <v>44.80793060718711</v>
      </c>
      <c r="S12" s="37">
        <f t="shared" si="5"/>
        <v>42.974210653169436</v>
      </c>
      <c r="T12" s="37">
        <f t="shared" si="5"/>
        <v>40.481324116938296</v>
      </c>
      <c r="U12" s="37">
        <f t="shared" si="5"/>
        <v>40.644578125487016</v>
      </c>
    </row>
    <row r="13" spans="1:21" s="8" customFormat="1" ht="31.5" customHeight="1" x14ac:dyDescent="0.25">
      <c r="A13" s="22">
        <v>82</v>
      </c>
      <c r="B13" s="83"/>
      <c r="C13" s="207" t="s">
        <v>152</v>
      </c>
      <c r="D13" s="208"/>
      <c r="E13" s="209"/>
      <c r="F13" s="31">
        <v>1930.75</v>
      </c>
      <c r="G13" s="31">
        <v>1820</v>
      </c>
      <c r="H13" s="31">
        <v>1518</v>
      </c>
      <c r="I13" s="31">
        <v>1958</v>
      </c>
      <c r="J13" s="31">
        <v>3340.5</v>
      </c>
      <c r="K13" s="31">
        <v>4140.5</v>
      </c>
      <c r="L13" s="31">
        <v>4692.75</v>
      </c>
      <c r="M13" s="31">
        <v>4760.75</v>
      </c>
      <c r="N13" s="37">
        <f t="shared" si="5"/>
        <v>34.216472464667049</v>
      </c>
      <c r="O13" s="37">
        <f t="shared" si="5"/>
        <v>38.1151832460733</v>
      </c>
      <c r="P13" s="37">
        <f t="shared" si="5"/>
        <v>36.300591857475936</v>
      </c>
      <c r="Q13" s="37">
        <f t="shared" si="5"/>
        <v>41.992386467213557</v>
      </c>
      <c r="R13" s="37">
        <f t="shared" si="5"/>
        <v>55.19206939281289</v>
      </c>
      <c r="S13" s="37">
        <f t="shared" si="5"/>
        <v>57.025789346830557</v>
      </c>
      <c r="T13" s="37">
        <f t="shared" si="5"/>
        <v>59.518675883061704</v>
      </c>
      <c r="U13" s="37">
        <f t="shared" si="5"/>
        <v>59.355421874512984</v>
      </c>
    </row>
    <row r="14" spans="1:21" s="8" customFormat="1" ht="31.5" customHeight="1" x14ac:dyDescent="0.25">
      <c r="A14" s="22">
        <v>80</v>
      </c>
      <c r="B14" s="89" t="s">
        <v>173</v>
      </c>
      <c r="C14" s="190" t="s">
        <v>115</v>
      </c>
      <c r="D14" s="205"/>
      <c r="E14" s="206"/>
      <c r="F14" s="35">
        <v>18703.75</v>
      </c>
      <c r="G14" s="35">
        <v>16692.75</v>
      </c>
      <c r="H14" s="35">
        <v>15384.75</v>
      </c>
      <c r="I14" s="35">
        <v>18080</v>
      </c>
      <c r="J14" s="35">
        <v>22481.25</v>
      </c>
      <c r="K14" s="35">
        <v>26346.75</v>
      </c>
      <c r="L14" s="35">
        <v>27247.25</v>
      </c>
      <c r="M14" s="35">
        <v>27585</v>
      </c>
      <c r="N14" s="36">
        <f t="shared" ref="N14:U17" si="7">F14/F$14*100</f>
        <v>100</v>
      </c>
      <c r="O14" s="36">
        <f t="shared" si="7"/>
        <v>100</v>
      </c>
      <c r="P14" s="36">
        <f t="shared" si="7"/>
        <v>100</v>
      </c>
      <c r="Q14" s="36">
        <f t="shared" si="7"/>
        <v>100</v>
      </c>
      <c r="R14" s="36">
        <f t="shared" si="7"/>
        <v>100</v>
      </c>
      <c r="S14" s="36">
        <f t="shared" si="7"/>
        <v>100</v>
      </c>
      <c r="T14" s="36">
        <f t="shared" si="7"/>
        <v>100</v>
      </c>
      <c r="U14" s="36">
        <f t="shared" si="7"/>
        <v>100</v>
      </c>
    </row>
    <row r="15" spans="1:21" s="23" customFormat="1" ht="31.5" customHeight="1" x14ac:dyDescent="0.25">
      <c r="A15" s="22">
        <v>5</v>
      </c>
      <c r="B15" s="89"/>
      <c r="C15" s="210" t="s">
        <v>117</v>
      </c>
      <c r="D15" s="210"/>
      <c r="E15" s="210"/>
      <c r="F15" s="31">
        <v>7057.5</v>
      </c>
      <c r="G15" s="31">
        <v>6923.75</v>
      </c>
      <c r="H15" s="31">
        <v>6698.75</v>
      </c>
      <c r="I15" s="31">
        <v>8531</v>
      </c>
      <c r="J15" s="31">
        <v>11695.5</v>
      </c>
      <c r="K15" s="31">
        <v>13176</v>
      </c>
      <c r="L15" s="31">
        <v>12789.75</v>
      </c>
      <c r="M15" s="31">
        <v>12575</v>
      </c>
      <c r="N15" s="37">
        <f t="shared" si="7"/>
        <v>37.733074918131393</v>
      </c>
      <c r="O15" s="37">
        <f t="shared" si="7"/>
        <v>41.477587575444431</v>
      </c>
      <c r="P15" s="37">
        <f t="shared" si="7"/>
        <v>43.541494011927398</v>
      </c>
      <c r="Q15" s="37">
        <f t="shared" si="7"/>
        <v>47.184734513274336</v>
      </c>
      <c r="R15" s="37">
        <f t="shared" si="7"/>
        <v>52.023352793994995</v>
      </c>
      <c r="S15" s="37">
        <f t="shared" si="7"/>
        <v>50.009963278203195</v>
      </c>
      <c r="T15" s="37">
        <f t="shared" si="7"/>
        <v>46.939599409114678</v>
      </c>
      <c r="U15" s="37">
        <f t="shared" si="7"/>
        <v>45.586369403661408</v>
      </c>
    </row>
    <row r="16" spans="1:21" s="8" customFormat="1" ht="31.5" customHeight="1" x14ac:dyDescent="0.25">
      <c r="A16" s="22">
        <v>78</v>
      </c>
      <c r="B16" s="89"/>
      <c r="C16" s="193" t="s">
        <v>158</v>
      </c>
      <c r="D16" s="194"/>
      <c r="E16" s="195"/>
      <c r="F16" s="39">
        <v>5642.75</v>
      </c>
      <c r="G16" s="39">
        <v>4775</v>
      </c>
      <c r="H16" s="39">
        <v>4181.75</v>
      </c>
      <c r="I16" s="39">
        <v>4662.75</v>
      </c>
      <c r="J16" s="39">
        <v>6052.5</v>
      </c>
      <c r="K16" s="39">
        <v>7260.75</v>
      </c>
      <c r="L16" s="39">
        <v>7884.5</v>
      </c>
      <c r="M16" s="39">
        <v>8020.75</v>
      </c>
      <c r="N16" s="37">
        <f t="shared" si="7"/>
        <v>30.169083739891732</v>
      </c>
      <c r="O16" s="37">
        <f t="shared" si="7"/>
        <v>28.605232810651334</v>
      </c>
      <c r="P16" s="37">
        <f t="shared" si="7"/>
        <v>27.181137165049808</v>
      </c>
      <c r="Q16" s="37">
        <f t="shared" si="7"/>
        <v>25.789546460176993</v>
      </c>
      <c r="R16" s="37">
        <f t="shared" si="7"/>
        <v>26.922435362802332</v>
      </c>
      <c r="S16" s="37">
        <f t="shared" si="7"/>
        <v>27.558427510034445</v>
      </c>
      <c r="T16" s="37">
        <f t="shared" si="7"/>
        <v>28.936865188230005</v>
      </c>
      <c r="U16" s="37">
        <f t="shared" si="7"/>
        <v>29.076490846474535</v>
      </c>
    </row>
    <row r="17" spans="1:21" s="8" customFormat="1" ht="31.5" customHeight="1" x14ac:dyDescent="0.25">
      <c r="A17" s="22">
        <v>76</v>
      </c>
      <c r="B17" s="89"/>
      <c r="C17" s="189" t="s">
        <v>150</v>
      </c>
      <c r="D17" s="189"/>
      <c r="E17" s="189"/>
      <c r="F17" s="31">
        <v>6003.25</v>
      </c>
      <c r="G17" s="31">
        <v>4994</v>
      </c>
      <c r="H17" s="31">
        <v>4504</v>
      </c>
      <c r="I17" s="31">
        <v>4886.25</v>
      </c>
      <c r="J17" s="31">
        <v>4733.25</v>
      </c>
      <c r="K17" s="31">
        <v>5910</v>
      </c>
      <c r="L17" s="31">
        <v>6572.75</v>
      </c>
      <c r="M17" s="31">
        <v>6989.75</v>
      </c>
      <c r="N17" s="37">
        <f t="shared" si="7"/>
        <v>32.096504711622003</v>
      </c>
      <c r="O17" s="37">
        <f t="shared" si="7"/>
        <v>29.917179613904239</v>
      </c>
      <c r="P17" s="37">
        <f t="shared" si="7"/>
        <v>29.275743837241425</v>
      </c>
      <c r="Q17" s="37">
        <f t="shared" si="7"/>
        <v>27.025719026548671</v>
      </c>
      <c r="R17" s="37">
        <f t="shared" si="7"/>
        <v>21.054211843202669</v>
      </c>
      <c r="S17" s="37">
        <f t="shared" si="7"/>
        <v>22.431609211762364</v>
      </c>
      <c r="T17" s="37">
        <f t="shared" si="7"/>
        <v>24.12261787886851</v>
      </c>
      <c r="U17" s="37">
        <f t="shared" si="7"/>
        <v>25.3389523291644</v>
      </c>
    </row>
    <row r="18" spans="1:21" s="8" customFormat="1" ht="31.5" customHeight="1" x14ac:dyDescent="0.25">
      <c r="A18" s="22">
        <v>80</v>
      </c>
      <c r="B18" s="89" t="s">
        <v>174</v>
      </c>
      <c r="C18" s="190" t="s">
        <v>172</v>
      </c>
      <c r="D18" s="205"/>
      <c r="E18" s="206"/>
      <c r="F18" s="35">
        <v>18703.75</v>
      </c>
      <c r="G18" s="35">
        <v>16692.75</v>
      </c>
      <c r="H18" s="35">
        <v>15384.75</v>
      </c>
      <c r="I18" s="35">
        <v>18080</v>
      </c>
      <c r="J18" s="35">
        <v>22481.25</v>
      </c>
      <c r="K18" s="35">
        <v>26346.75</v>
      </c>
      <c r="L18" s="35">
        <v>27247.25</v>
      </c>
      <c r="M18" s="35">
        <v>27585</v>
      </c>
      <c r="N18" s="36">
        <f t="shared" ref="N18:U19" si="8">F18/F$18*100</f>
        <v>100</v>
      </c>
      <c r="O18" s="36">
        <f t="shared" si="8"/>
        <v>100</v>
      </c>
      <c r="P18" s="36">
        <f t="shared" si="8"/>
        <v>100</v>
      </c>
      <c r="Q18" s="36">
        <f t="shared" si="8"/>
        <v>100</v>
      </c>
      <c r="R18" s="36">
        <f t="shared" si="8"/>
        <v>100</v>
      </c>
      <c r="S18" s="36">
        <f t="shared" si="8"/>
        <v>100</v>
      </c>
      <c r="T18" s="36">
        <f t="shared" si="8"/>
        <v>100</v>
      </c>
      <c r="U18" s="36">
        <f t="shared" si="8"/>
        <v>100</v>
      </c>
    </row>
    <row r="19" spans="1:21" s="8" customFormat="1" ht="31.5" customHeight="1" x14ac:dyDescent="0.25">
      <c r="A19" s="22">
        <v>82</v>
      </c>
      <c r="B19" s="89"/>
      <c r="C19" s="196" t="s">
        <v>152</v>
      </c>
      <c r="D19" s="197"/>
      <c r="E19" s="198"/>
      <c r="F19" s="31">
        <v>1930.75</v>
      </c>
      <c r="G19" s="31">
        <v>1820</v>
      </c>
      <c r="H19" s="31">
        <v>1518</v>
      </c>
      <c r="I19" s="31">
        <v>1958</v>
      </c>
      <c r="J19" s="31">
        <v>3340.5</v>
      </c>
      <c r="K19" s="31">
        <v>4140.5</v>
      </c>
      <c r="L19" s="31">
        <v>4692.75</v>
      </c>
      <c r="M19" s="31">
        <v>4760.75</v>
      </c>
      <c r="N19" s="37">
        <f>F19/F$18*100</f>
        <v>10.3227962307024</v>
      </c>
      <c r="O19" s="37">
        <f t="shared" si="8"/>
        <v>10.902936903745639</v>
      </c>
      <c r="P19" s="37">
        <f t="shared" si="8"/>
        <v>9.8669136645054358</v>
      </c>
      <c r="Q19" s="37">
        <f t="shared" si="8"/>
        <v>10.829646017699115</v>
      </c>
      <c r="R19" s="37">
        <f t="shared" si="8"/>
        <v>14.859049207673062</v>
      </c>
      <c r="S19" s="37">
        <f t="shared" si="8"/>
        <v>15.715410819171243</v>
      </c>
      <c r="T19" s="37">
        <f t="shared" si="8"/>
        <v>17.222839002101129</v>
      </c>
      <c r="U19" s="37">
        <f t="shared" si="8"/>
        <v>17.258473808229109</v>
      </c>
    </row>
    <row r="20" spans="1:21" s="24" customFormat="1" ht="19.5" customHeight="1" x14ac:dyDescent="0.25">
      <c r="B20" s="66" t="s">
        <v>247</v>
      </c>
      <c r="C20" s="66"/>
      <c r="D20" s="66"/>
      <c r="E20" s="66"/>
      <c r="F20" s="66"/>
      <c r="G20" s="66"/>
      <c r="H20" s="66"/>
      <c r="I20" s="66"/>
      <c r="J20" s="66"/>
      <c r="K20" s="66"/>
      <c r="L20" s="66"/>
      <c r="M20" s="66"/>
      <c r="N20" s="66"/>
      <c r="O20" s="66"/>
      <c r="P20" s="66"/>
      <c r="Q20" s="66"/>
      <c r="R20" s="66"/>
      <c r="S20" s="66"/>
      <c r="T20" s="66"/>
      <c r="U20" s="58"/>
    </row>
  </sheetData>
  <mergeCells count="27">
    <mergeCell ref="C18:E18"/>
    <mergeCell ref="C13:E13"/>
    <mergeCell ref="C14:E14"/>
    <mergeCell ref="C15:E15"/>
    <mergeCell ref="C16:E16"/>
    <mergeCell ref="C17:E17"/>
    <mergeCell ref="C8:E8"/>
    <mergeCell ref="C9:E9"/>
    <mergeCell ref="C10:E10"/>
    <mergeCell ref="C11:E11"/>
    <mergeCell ref="C12:E12"/>
    <mergeCell ref="B18:B19"/>
    <mergeCell ref="A1:A2"/>
    <mergeCell ref="F1:M1"/>
    <mergeCell ref="N1:U1"/>
    <mergeCell ref="B1:E2"/>
    <mergeCell ref="B3:B4"/>
    <mergeCell ref="B5:B7"/>
    <mergeCell ref="B8:B10"/>
    <mergeCell ref="B11:B13"/>
    <mergeCell ref="B14:B17"/>
    <mergeCell ref="C3:E3"/>
    <mergeCell ref="C4:E4"/>
    <mergeCell ref="C5:E5"/>
    <mergeCell ref="C6:E6"/>
    <mergeCell ref="C7:E7"/>
    <mergeCell ref="C19:E19"/>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760D-31CB-4A19-9C0F-E5C6A921E7B8}">
  <sheetPr>
    <tabColor theme="7" tint="-0.249977111117893"/>
  </sheetPr>
  <dimension ref="A1:AF14"/>
  <sheetViews>
    <sheetView workbookViewId="0">
      <pane xSplit="6" ySplit="2" topLeftCell="G3" activePane="bottomRight" state="frozen"/>
      <selection activeCell="B1" sqref="B1:E2"/>
      <selection pane="topRight" activeCell="B1" sqref="B1:E2"/>
      <selection pane="bottomLeft" activeCell="B1" sqref="B1:E2"/>
      <selection pane="bottomRight" activeCell="N3" sqref="N3"/>
    </sheetView>
  </sheetViews>
  <sheetFormatPr defaultRowHeight="15" x14ac:dyDescent="0.25"/>
  <cols>
    <col min="2" max="2" width="15" customWidth="1"/>
    <col min="3" max="3" width="21.5703125" customWidth="1"/>
    <col min="6" max="6" width="24.85546875" customWidth="1"/>
    <col min="7" max="14" width="12.28515625" customWidth="1"/>
    <col min="15" max="21" width="15.5703125" customWidth="1"/>
    <col min="22" max="23" width="15.85546875" customWidth="1"/>
    <col min="24" max="30" width="18.28515625" customWidth="1"/>
    <col min="31" max="32" width="15.5703125" customWidth="1"/>
  </cols>
  <sheetData>
    <row r="1" spans="1:32" s="1" customFormat="1" ht="97.5" customHeight="1" x14ac:dyDescent="0.25">
      <c r="A1" s="144" t="s">
        <v>1</v>
      </c>
      <c r="B1" s="158" t="s">
        <v>188</v>
      </c>
      <c r="C1" s="159"/>
      <c r="D1" s="159"/>
      <c r="E1" s="159"/>
      <c r="F1" s="160"/>
      <c r="G1" s="74" t="s">
        <v>175</v>
      </c>
      <c r="H1" s="74"/>
      <c r="I1" s="74"/>
      <c r="J1" s="74"/>
      <c r="K1" s="74"/>
      <c r="L1" s="74"/>
      <c r="M1" s="74"/>
      <c r="N1" s="74"/>
      <c r="O1" s="74" t="s">
        <v>231</v>
      </c>
      <c r="P1" s="74"/>
      <c r="Q1" s="74"/>
      <c r="R1" s="74"/>
      <c r="S1" s="74"/>
      <c r="T1" s="74"/>
      <c r="U1" s="74"/>
      <c r="V1" s="74"/>
      <c r="W1" s="74"/>
      <c r="X1" s="74" t="s">
        <v>233</v>
      </c>
      <c r="Y1" s="74"/>
      <c r="Z1" s="74"/>
      <c r="AA1" s="74"/>
      <c r="AB1" s="74"/>
      <c r="AC1" s="74"/>
      <c r="AD1" s="74"/>
      <c r="AE1" s="74"/>
      <c r="AF1" s="74"/>
    </row>
    <row r="2" spans="1:32" s="6" customFormat="1" ht="78.75" customHeight="1" x14ac:dyDescent="0.25">
      <c r="A2" s="144"/>
      <c r="B2" s="161"/>
      <c r="C2" s="162"/>
      <c r="D2" s="162"/>
      <c r="E2" s="162"/>
      <c r="F2" s="163"/>
      <c r="G2" s="3">
        <v>2012</v>
      </c>
      <c r="H2" s="3">
        <v>2013</v>
      </c>
      <c r="I2" s="3">
        <v>2014</v>
      </c>
      <c r="J2" s="3">
        <v>2015</v>
      </c>
      <c r="K2" s="3">
        <v>2016</v>
      </c>
      <c r="L2" s="3">
        <v>2017</v>
      </c>
      <c r="M2" s="3">
        <v>2018</v>
      </c>
      <c r="N2" s="3">
        <v>2019</v>
      </c>
      <c r="O2" s="44" t="s">
        <v>11</v>
      </c>
      <c r="P2" s="44" t="s">
        <v>12</v>
      </c>
      <c r="Q2" s="44" t="s">
        <v>13</v>
      </c>
      <c r="R2" s="44" t="s">
        <v>14</v>
      </c>
      <c r="S2" s="44" t="s">
        <v>15</v>
      </c>
      <c r="T2" s="44" t="s">
        <v>16</v>
      </c>
      <c r="U2" s="44" t="s">
        <v>251</v>
      </c>
      <c r="V2" s="42" t="s">
        <v>252</v>
      </c>
      <c r="W2" s="42" t="s">
        <v>253</v>
      </c>
      <c r="X2" s="3" t="s">
        <v>11</v>
      </c>
      <c r="Y2" s="3" t="s">
        <v>12</v>
      </c>
      <c r="Z2" s="3" t="s">
        <v>13</v>
      </c>
      <c r="AA2" s="3" t="s">
        <v>14</v>
      </c>
      <c r="AB2" s="3" t="s">
        <v>15</v>
      </c>
      <c r="AC2" s="3" t="s">
        <v>16</v>
      </c>
      <c r="AD2" s="3" t="s">
        <v>251</v>
      </c>
      <c r="AE2" s="42" t="s">
        <v>252</v>
      </c>
      <c r="AF2" s="42" t="s">
        <v>253</v>
      </c>
    </row>
    <row r="3" spans="1:32" s="23" customFormat="1" ht="31.5" customHeight="1" x14ac:dyDescent="0.25">
      <c r="A3" s="22">
        <v>90.3</v>
      </c>
      <c r="B3" s="152" t="s">
        <v>113</v>
      </c>
      <c r="C3" s="153"/>
      <c r="D3" s="141" t="s">
        <v>115</v>
      </c>
      <c r="E3" s="141"/>
      <c r="F3" s="141"/>
      <c r="G3" s="35">
        <v>197716.75</v>
      </c>
      <c r="H3" s="35">
        <v>199431.5</v>
      </c>
      <c r="I3" s="35">
        <v>201142.75</v>
      </c>
      <c r="J3" s="35">
        <v>202845.75</v>
      </c>
      <c r="K3" s="35">
        <v>204535</v>
      </c>
      <c r="L3" s="35">
        <v>206206.75</v>
      </c>
      <c r="M3" s="35">
        <v>207855.5</v>
      </c>
      <c r="N3" s="35">
        <v>209476</v>
      </c>
      <c r="O3" s="32">
        <f t="shared" ref="O3:O11" si="0">(H3/G3-1)*100</f>
        <v>0.86727604009271264</v>
      </c>
      <c r="P3" s="32">
        <f t="shared" ref="P3:P11" si="1">(I3/H3-1)*100</f>
        <v>0.85806404705375261</v>
      </c>
      <c r="Q3" s="32">
        <f t="shared" ref="Q3:Q11" si="2">(J3/I3-1)*100</f>
        <v>0.84666238281021489</v>
      </c>
      <c r="R3" s="32">
        <f t="shared" ref="R3:R11" si="3">(K3/J3-1)*100</f>
        <v>0.83277564356167844</v>
      </c>
      <c r="S3" s="32">
        <f t="shared" ref="S3:S11" si="4">(L3/K3-1)*100</f>
        <v>0.81734177524628304</v>
      </c>
      <c r="T3" s="32">
        <f t="shared" ref="T3:U11" si="5">(M3/L3-1)*100</f>
        <v>0.79956160503960039</v>
      </c>
      <c r="U3" s="32">
        <f t="shared" si="5"/>
        <v>0.77962815513661354</v>
      </c>
      <c r="V3" s="29">
        <f>(N3/I3-1)*100</f>
        <v>4.1429532011469483</v>
      </c>
      <c r="W3" s="29">
        <f>(N3/G3-1)*100</f>
        <v>5.9475234141771027</v>
      </c>
      <c r="X3" s="33">
        <f t="shared" ref="X3:X11" si="6">H3-G3</f>
        <v>1714.75</v>
      </c>
      <c r="Y3" s="33">
        <f t="shared" ref="Y3:Y11" si="7">I3-H3</f>
        <v>1711.25</v>
      </c>
      <c r="Z3" s="33">
        <f t="shared" ref="Z3:Z11" si="8">J3-I3</f>
        <v>1703</v>
      </c>
      <c r="AA3" s="33">
        <f t="shared" ref="AA3:AA11" si="9">K3-J3</f>
        <v>1689.25</v>
      </c>
      <c r="AB3" s="33">
        <f t="shared" ref="AB3:AB11" si="10">L3-K3</f>
        <v>1671.75</v>
      </c>
      <c r="AC3" s="33">
        <f t="shared" ref="AC3:AD11" si="11">M3-L3</f>
        <v>1648.75</v>
      </c>
      <c r="AD3" s="33">
        <f t="shared" si="11"/>
        <v>1620.5</v>
      </c>
      <c r="AE3" s="30">
        <f>N3-I3</f>
        <v>8333.25</v>
      </c>
      <c r="AF3" s="30">
        <f>N3-G3</f>
        <v>11759.25</v>
      </c>
    </row>
    <row r="4" spans="1:32" s="23" customFormat="1" ht="31.5" customHeight="1" x14ac:dyDescent="0.25">
      <c r="A4" s="22">
        <v>2</v>
      </c>
      <c r="B4" s="154"/>
      <c r="C4" s="155"/>
      <c r="D4" s="151" t="s">
        <v>201</v>
      </c>
      <c r="E4" s="151"/>
      <c r="F4" s="151"/>
      <c r="G4" s="31">
        <v>156521.25</v>
      </c>
      <c r="H4" s="31">
        <v>158704.25</v>
      </c>
      <c r="I4" s="31">
        <v>161199</v>
      </c>
      <c r="J4" s="31">
        <v>163527</v>
      </c>
      <c r="K4" s="31">
        <v>165600.5</v>
      </c>
      <c r="L4" s="31">
        <v>167668.5</v>
      </c>
      <c r="M4" s="31">
        <v>169376.25</v>
      </c>
      <c r="N4" s="31">
        <v>171033.75</v>
      </c>
      <c r="O4" s="32">
        <f t="shared" si="0"/>
        <v>1.3946988028782137</v>
      </c>
      <c r="P4" s="32">
        <f t="shared" si="1"/>
        <v>1.5719490813888015</v>
      </c>
      <c r="Q4" s="32">
        <f t="shared" si="2"/>
        <v>1.4441776934100092</v>
      </c>
      <c r="R4" s="32">
        <f t="shared" si="3"/>
        <v>1.2679863264170477</v>
      </c>
      <c r="S4" s="32">
        <f t="shared" si="4"/>
        <v>1.2487885000347143</v>
      </c>
      <c r="T4" s="32">
        <f t="shared" si="5"/>
        <v>1.0185276304135904</v>
      </c>
      <c r="U4" s="32">
        <f t="shared" si="5"/>
        <v>0.97859056390727783</v>
      </c>
      <c r="V4" s="29">
        <f t="shared" ref="V4:V11" si="12">(N4/I4-1)*100</f>
        <v>6.1009993858522682</v>
      </c>
      <c r="W4" s="29">
        <f t="shared" ref="W4:W11" si="13">(N4/G4-1)*100</f>
        <v>9.2719039746999243</v>
      </c>
      <c r="X4" s="33">
        <f t="shared" si="6"/>
        <v>2183</v>
      </c>
      <c r="Y4" s="33">
        <f t="shared" si="7"/>
        <v>2494.75</v>
      </c>
      <c r="Z4" s="33">
        <f t="shared" si="8"/>
        <v>2328</v>
      </c>
      <c r="AA4" s="33">
        <f t="shared" si="9"/>
        <v>2073.5</v>
      </c>
      <c r="AB4" s="33">
        <f t="shared" si="10"/>
        <v>2068</v>
      </c>
      <c r="AC4" s="33">
        <f t="shared" si="11"/>
        <v>1707.75</v>
      </c>
      <c r="AD4" s="33">
        <f t="shared" si="11"/>
        <v>1657.5</v>
      </c>
      <c r="AE4" s="30">
        <f t="shared" ref="AE4:AE11" si="14">N4-I4</f>
        <v>9834.75</v>
      </c>
      <c r="AF4" s="30">
        <f t="shared" ref="AF4:AF11" si="15">N4-G4</f>
        <v>14512.5</v>
      </c>
    </row>
    <row r="5" spans="1:32" s="23" customFormat="1" ht="31.5" customHeight="1" x14ac:dyDescent="0.25">
      <c r="A5" s="22"/>
      <c r="B5" s="156"/>
      <c r="C5" s="157"/>
      <c r="D5" s="151" t="s">
        <v>177</v>
      </c>
      <c r="E5" s="151"/>
      <c r="F5" s="151"/>
      <c r="G5" s="31">
        <f>G3-G4</f>
        <v>41195.5</v>
      </c>
      <c r="H5" s="31">
        <f t="shared" ref="H5:L5" si="16">H3-H4</f>
        <v>40727.25</v>
      </c>
      <c r="I5" s="31">
        <f t="shared" si="16"/>
        <v>39943.75</v>
      </c>
      <c r="J5" s="31">
        <f t="shared" si="16"/>
        <v>39318.75</v>
      </c>
      <c r="K5" s="31">
        <f t="shared" si="16"/>
        <v>38934.5</v>
      </c>
      <c r="L5" s="31">
        <f t="shared" si="16"/>
        <v>38538.25</v>
      </c>
      <c r="M5" s="31">
        <f t="shared" ref="M5:N5" si="17">M3-M4</f>
        <v>38479.25</v>
      </c>
      <c r="N5" s="31">
        <f t="shared" si="17"/>
        <v>38442.25</v>
      </c>
      <c r="O5" s="32">
        <f t="shared" si="0"/>
        <v>-1.1366532752363767</v>
      </c>
      <c r="P5" s="32">
        <f t="shared" si="1"/>
        <v>-1.9237733949628355</v>
      </c>
      <c r="Q5" s="32">
        <f t="shared" si="2"/>
        <v>-1.5647003598810882</v>
      </c>
      <c r="R5" s="32">
        <f t="shared" si="3"/>
        <v>-0.97726911460817023</v>
      </c>
      <c r="S5" s="32">
        <f t="shared" si="4"/>
        <v>-1.0177349137654224</v>
      </c>
      <c r="T5" s="32">
        <f t="shared" si="5"/>
        <v>-0.15309465271515776</v>
      </c>
      <c r="U5" s="32">
        <f t="shared" si="5"/>
        <v>-9.6155720290802549E-2</v>
      </c>
      <c r="V5" s="29">
        <f t="shared" si="12"/>
        <v>-3.7590361445783094</v>
      </c>
      <c r="W5" s="29">
        <f t="shared" si="13"/>
        <v>-6.6833756114138669</v>
      </c>
      <c r="X5" s="33">
        <f t="shared" si="6"/>
        <v>-468.25</v>
      </c>
      <c r="Y5" s="33">
        <f t="shared" si="7"/>
        <v>-783.5</v>
      </c>
      <c r="Z5" s="33">
        <f t="shared" si="8"/>
        <v>-625</v>
      </c>
      <c r="AA5" s="33">
        <f t="shared" si="9"/>
        <v>-384.25</v>
      </c>
      <c r="AB5" s="33">
        <f t="shared" si="10"/>
        <v>-396.25</v>
      </c>
      <c r="AC5" s="33">
        <f t="shared" si="11"/>
        <v>-59</v>
      </c>
      <c r="AD5" s="33">
        <f t="shared" si="11"/>
        <v>-37</v>
      </c>
      <c r="AE5" s="30">
        <f t="shared" si="14"/>
        <v>-1501.5</v>
      </c>
      <c r="AF5" s="30">
        <f t="shared" si="15"/>
        <v>-2753.25</v>
      </c>
    </row>
    <row r="6" spans="1:32" s="23" customFormat="1" ht="31.5" customHeight="1" x14ac:dyDescent="0.25">
      <c r="A6" s="22">
        <v>2</v>
      </c>
      <c r="B6" s="82" t="s">
        <v>178</v>
      </c>
      <c r="C6" s="140" t="s">
        <v>115</v>
      </c>
      <c r="D6" s="141" t="s">
        <v>115</v>
      </c>
      <c r="E6" s="141"/>
      <c r="F6" s="141"/>
      <c r="G6" s="35">
        <f>G4</f>
        <v>156521.25</v>
      </c>
      <c r="H6" s="35">
        <f t="shared" ref="H6:N6" si="18">H4</f>
        <v>158704.25</v>
      </c>
      <c r="I6" s="35">
        <f t="shared" si="18"/>
        <v>161199</v>
      </c>
      <c r="J6" s="35">
        <f t="shared" si="18"/>
        <v>163527</v>
      </c>
      <c r="K6" s="35">
        <f t="shared" si="18"/>
        <v>165600.5</v>
      </c>
      <c r="L6" s="35">
        <f t="shared" si="18"/>
        <v>167668.5</v>
      </c>
      <c r="M6" s="35">
        <f t="shared" si="18"/>
        <v>169376.25</v>
      </c>
      <c r="N6" s="35">
        <f t="shared" si="18"/>
        <v>171033.75</v>
      </c>
      <c r="O6" s="32">
        <f t="shared" si="0"/>
        <v>1.3946988028782137</v>
      </c>
      <c r="P6" s="32">
        <f t="shared" si="1"/>
        <v>1.5719490813888015</v>
      </c>
      <c r="Q6" s="32">
        <f t="shared" si="2"/>
        <v>1.4441776934100092</v>
      </c>
      <c r="R6" s="32">
        <f t="shared" si="3"/>
        <v>1.2679863264170477</v>
      </c>
      <c r="S6" s="32">
        <f t="shared" si="4"/>
        <v>1.2487885000347143</v>
      </c>
      <c r="T6" s="32">
        <f t="shared" si="5"/>
        <v>1.0185276304135904</v>
      </c>
      <c r="U6" s="32">
        <f t="shared" si="5"/>
        <v>0.97859056390727783</v>
      </c>
      <c r="V6" s="29">
        <f t="shared" si="12"/>
        <v>6.1009993858522682</v>
      </c>
      <c r="W6" s="29">
        <f t="shared" si="13"/>
        <v>9.2719039746999243</v>
      </c>
      <c r="X6" s="33">
        <f t="shared" si="6"/>
        <v>2183</v>
      </c>
      <c r="Y6" s="33">
        <f t="shared" si="7"/>
        <v>2494.75</v>
      </c>
      <c r="Z6" s="33">
        <f t="shared" si="8"/>
        <v>2328</v>
      </c>
      <c r="AA6" s="33">
        <f t="shared" si="9"/>
        <v>2073.5</v>
      </c>
      <c r="AB6" s="33">
        <f t="shared" si="10"/>
        <v>2068</v>
      </c>
      <c r="AC6" s="33">
        <f t="shared" si="11"/>
        <v>1707.75</v>
      </c>
      <c r="AD6" s="33">
        <f t="shared" si="11"/>
        <v>1657.5</v>
      </c>
      <c r="AE6" s="30">
        <f t="shared" si="14"/>
        <v>9834.75</v>
      </c>
      <c r="AF6" s="30">
        <f t="shared" si="15"/>
        <v>14512.5</v>
      </c>
    </row>
    <row r="7" spans="1:32" s="23" customFormat="1" ht="31.5" customHeight="1" x14ac:dyDescent="0.25">
      <c r="A7" s="22">
        <v>3</v>
      </c>
      <c r="B7" s="82"/>
      <c r="C7" s="140"/>
      <c r="D7" s="151" t="s">
        <v>162</v>
      </c>
      <c r="E7" s="151"/>
      <c r="F7" s="151"/>
      <c r="G7" s="34">
        <v>96122</v>
      </c>
      <c r="H7" s="34">
        <v>97225.25</v>
      </c>
      <c r="I7" s="34">
        <v>98336</v>
      </c>
      <c r="J7" s="34">
        <v>100215.75</v>
      </c>
      <c r="K7" s="34">
        <v>101670.5</v>
      </c>
      <c r="L7" s="34">
        <v>103469.5</v>
      </c>
      <c r="M7" s="34">
        <v>104360.5</v>
      </c>
      <c r="N7" s="34">
        <v>105964.25</v>
      </c>
      <c r="O7" s="32">
        <f t="shared" si="0"/>
        <v>1.1477601381577607</v>
      </c>
      <c r="P7" s="32">
        <f t="shared" si="1"/>
        <v>1.1424501351243732</v>
      </c>
      <c r="Q7" s="32">
        <f t="shared" si="2"/>
        <v>1.9115583306215322</v>
      </c>
      <c r="R7" s="32">
        <f t="shared" si="3"/>
        <v>1.4516181338761536</v>
      </c>
      <c r="S7" s="32">
        <f t="shared" si="4"/>
        <v>1.76944148007534</v>
      </c>
      <c r="T7" s="32">
        <f t="shared" si="5"/>
        <v>0.86112332619756593</v>
      </c>
      <c r="U7" s="32">
        <f t="shared" si="5"/>
        <v>1.5367404334015289</v>
      </c>
      <c r="V7" s="29">
        <f t="shared" si="12"/>
        <v>7.757332004555817</v>
      </c>
      <c r="W7" s="29">
        <f t="shared" si="13"/>
        <v>10.23933126651546</v>
      </c>
      <c r="X7" s="33">
        <f t="shared" si="6"/>
        <v>1103.25</v>
      </c>
      <c r="Y7" s="33">
        <f t="shared" si="7"/>
        <v>1110.75</v>
      </c>
      <c r="Z7" s="33">
        <f t="shared" si="8"/>
        <v>1879.75</v>
      </c>
      <c r="AA7" s="33">
        <f t="shared" si="9"/>
        <v>1454.75</v>
      </c>
      <c r="AB7" s="33">
        <f t="shared" si="10"/>
        <v>1799</v>
      </c>
      <c r="AC7" s="33">
        <f t="shared" si="11"/>
        <v>891</v>
      </c>
      <c r="AD7" s="33">
        <f t="shared" si="11"/>
        <v>1603.75</v>
      </c>
      <c r="AE7" s="30">
        <f t="shared" si="14"/>
        <v>7628.25</v>
      </c>
      <c r="AF7" s="30">
        <f t="shared" si="15"/>
        <v>9842.25</v>
      </c>
    </row>
    <row r="8" spans="1:32" s="23" customFormat="1" ht="31.5" customHeight="1" x14ac:dyDescent="0.25">
      <c r="A8" s="22">
        <v>6</v>
      </c>
      <c r="B8" s="82"/>
      <c r="C8" s="140"/>
      <c r="D8" s="151" t="s">
        <v>169</v>
      </c>
      <c r="E8" s="151"/>
      <c r="F8" s="151"/>
      <c r="G8" s="31">
        <v>60399.5</v>
      </c>
      <c r="H8" s="31">
        <v>61479</v>
      </c>
      <c r="I8" s="31">
        <v>62863</v>
      </c>
      <c r="J8" s="31">
        <v>63311.25</v>
      </c>
      <c r="K8" s="31">
        <v>63930.25</v>
      </c>
      <c r="L8" s="31">
        <v>64199.25</v>
      </c>
      <c r="M8" s="31">
        <v>65015.5</v>
      </c>
      <c r="N8" s="31">
        <v>65069.5</v>
      </c>
      <c r="O8" s="32">
        <f t="shared" si="0"/>
        <v>1.7872664508812086</v>
      </c>
      <c r="P8" s="32">
        <f t="shared" si="1"/>
        <v>2.2511751980351047</v>
      </c>
      <c r="Q8" s="32">
        <f t="shared" si="2"/>
        <v>0.71305855590728662</v>
      </c>
      <c r="R8" s="32">
        <f t="shared" si="3"/>
        <v>0.9777093328594777</v>
      </c>
      <c r="S8" s="32">
        <f t="shared" si="4"/>
        <v>0.42077107472597852</v>
      </c>
      <c r="T8" s="32">
        <f t="shared" si="5"/>
        <v>1.2714322986639326</v>
      </c>
      <c r="U8" s="32">
        <f t="shared" si="5"/>
        <v>8.30571171489769E-2</v>
      </c>
      <c r="V8" s="29">
        <f t="shared" si="12"/>
        <v>3.5100138396194858</v>
      </c>
      <c r="W8" s="29">
        <f t="shared" si="13"/>
        <v>7.7318520848682626</v>
      </c>
      <c r="X8" s="33">
        <f t="shared" si="6"/>
        <v>1079.5</v>
      </c>
      <c r="Y8" s="33">
        <f t="shared" si="7"/>
        <v>1384</v>
      </c>
      <c r="Z8" s="33">
        <f t="shared" si="8"/>
        <v>448.25</v>
      </c>
      <c r="AA8" s="33">
        <f t="shared" si="9"/>
        <v>619</v>
      </c>
      <c r="AB8" s="33">
        <f t="shared" si="10"/>
        <v>269</v>
      </c>
      <c r="AC8" s="33">
        <f t="shared" si="11"/>
        <v>816.25</v>
      </c>
      <c r="AD8" s="33">
        <f t="shared" si="11"/>
        <v>54</v>
      </c>
      <c r="AE8" s="30">
        <f t="shared" si="14"/>
        <v>2206.5</v>
      </c>
      <c r="AF8" s="30">
        <f t="shared" si="15"/>
        <v>4670</v>
      </c>
    </row>
    <row r="9" spans="1:32" s="23" customFormat="1" ht="31.5" customHeight="1" x14ac:dyDescent="0.25">
      <c r="A9" s="22">
        <v>3</v>
      </c>
      <c r="B9" s="82"/>
      <c r="C9" s="140" t="s">
        <v>114</v>
      </c>
      <c r="D9" s="141" t="s">
        <v>115</v>
      </c>
      <c r="E9" s="141"/>
      <c r="F9" s="141"/>
      <c r="G9" s="35">
        <f>G7</f>
        <v>96122</v>
      </c>
      <c r="H9" s="35">
        <f t="shared" ref="H9:N9" si="19">H7</f>
        <v>97225.25</v>
      </c>
      <c r="I9" s="35">
        <f t="shared" si="19"/>
        <v>98336</v>
      </c>
      <c r="J9" s="35">
        <f t="shared" si="19"/>
        <v>100215.75</v>
      </c>
      <c r="K9" s="35">
        <f t="shared" si="19"/>
        <v>101670.5</v>
      </c>
      <c r="L9" s="35">
        <f t="shared" si="19"/>
        <v>103469.5</v>
      </c>
      <c r="M9" s="35">
        <f t="shared" si="19"/>
        <v>104360.5</v>
      </c>
      <c r="N9" s="35">
        <f t="shared" si="19"/>
        <v>105964.25</v>
      </c>
      <c r="O9" s="32">
        <f t="shared" si="0"/>
        <v>1.1477601381577607</v>
      </c>
      <c r="P9" s="32">
        <f t="shared" si="1"/>
        <v>1.1424501351243732</v>
      </c>
      <c r="Q9" s="32">
        <f t="shared" si="2"/>
        <v>1.9115583306215322</v>
      </c>
      <c r="R9" s="32">
        <f t="shared" si="3"/>
        <v>1.4516181338761536</v>
      </c>
      <c r="S9" s="32">
        <f t="shared" si="4"/>
        <v>1.76944148007534</v>
      </c>
      <c r="T9" s="32">
        <f t="shared" si="5"/>
        <v>0.86112332619756593</v>
      </c>
      <c r="U9" s="32">
        <f t="shared" si="5"/>
        <v>1.5367404334015289</v>
      </c>
      <c r="V9" s="29">
        <f t="shared" si="12"/>
        <v>7.757332004555817</v>
      </c>
      <c r="W9" s="29">
        <f t="shared" si="13"/>
        <v>10.23933126651546</v>
      </c>
      <c r="X9" s="33">
        <f t="shared" si="6"/>
        <v>1103.25</v>
      </c>
      <c r="Y9" s="33">
        <f t="shared" si="7"/>
        <v>1110.75</v>
      </c>
      <c r="Z9" s="33">
        <f t="shared" si="8"/>
        <v>1879.75</v>
      </c>
      <c r="AA9" s="33">
        <f t="shared" si="9"/>
        <v>1454.75</v>
      </c>
      <c r="AB9" s="33">
        <f t="shared" si="10"/>
        <v>1799</v>
      </c>
      <c r="AC9" s="33">
        <f t="shared" si="11"/>
        <v>891</v>
      </c>
      <c r="AD9" s="33">
        <f t="shared" si="11"/>
        <v>1603.75</v>
      </c>
      <c r="AE9" s="30">
        <f t="shared" si="14"/>
        <v>7628.25</v>
      </c>
      <c r="AF9" s="30">
        <f t="shared" si="15"/>
        <v>9842.25</v>
      </c>
    </row>
    <row r="10" spans="1:32" s="23" customFormat="1" ht="31.5" customHeight="1" x14ac:dyDescent="0.25">
      <c r="A10" s="22">
        <v>4</v>
      </c>
      <c r="B10" s="82"/>
      <c r="C10" s="140"/>
      <c r="D10" s="124" t="s">
        <v>116</v>
      </c>
      <c r="E10" s="124"/>
      <c r="F10" s="124"/>
      <c r="G10" s="31">
        <v>89064.25</v>
      </c>
      <c r="H10" s="31">
        <v>90302</v>
      </c>
      <c r="I10" s="31">
        <v>91637.5</v>
      </c>
      <c r="J10" s="31">
        <v>91685</v>
      </c>
      <c r="K10" s="31">
        <v>89974.75</v>
      </c>
      <c r="L10" s="31">
        <v>90293.5</v>
      </c>
      <c r="M10" s="31">
        <v>91570.5</v>
      </c>
      <c r="N10" s="31">
        <v>93389.5</v>
      </c>
      <c r="O10" s="32">
        <f t="shared" si="0"/>
        <v>1.3897270790468763</v>
      </c>
      <c r="P10" s="32">
        <f t="shared" si="1"/>
        <v>1.4789262696285776</v>
      </c>
      <c r="Q10" s="32">
        <f t="shared" si="2"/>
        <v>5.1834674669204439E-2</v>
      </c>
      <c r="R10" s="32">
        <f t="shared" si="3"/>
        <v>-1.8653542018868929</v>
      </c>
      <c r="S10" s="32">
        <f t="shared" si="4"/>
        <v>0.35426605797737043</v>
      </c>
      <c r="T10" s="32">
        <f t="shared" si="5"/>
        <v>1.4142767751831542</v>
      </c>
      <c r="U10" s="32">
        <f t="shared" si="5"/>
        <v>1.9864476004826992</v>
      </c>
      <c r="V10" s="29">
        <f t="shared" si="12"/>
        <v>1.9118810530623476</v>
      </c>
      <c r="W10" s="29">
        <f t="shared" si="13"/>
        <v>4.8563256300928836</v>
      </c>
      <c r="X10" s="33">
        <f t="shared" si="6"/>
        <v>1237.75</v>
      </c>
      <c r="Y10" s="33">
        <f t="shared" si="7"/>
        <v>1335.5</v>
      </c>
      <c r="Z10" s="33">
        <f t="shared" si="8"/>
        <v>47.5</v>
      </c>
      <c r="AA10" s="33">
        <f t="shared" si="9"/>
        <v>-1710.25</v>
      </c>
      <c r="AB10" s="33">
        <f t="shared" si="10"/>
        <v>318.75</v>
      </c>
      <c r="AC10" s="33">
        <f t="shared" si="11"/>
        <v>1277</v>
      </c>
      <c r="AD10" s="33">
        <f t="shared" si="11"/>
        <v>1819</v>
      </c>
      <c r="AE10" s="30">
        <f t="shared" si="14"/>
        <v>1752</v>
      </c>
      <c r="AF10" s="30">
        <f t="shared" si="15"/>
        <v>4325.25</v>
      </c>
    </row>
    <row r="11" spans="1:32" s="23" customFormat="1" ht="31.5" customHeight="1" x14ac:dyDescent="0.25">
      <c r="A11" s="22">
        <v>5</v>
      </c>
      <c r="B11" s="82"/>
      <c r="C11" s="140"/>
      <c r="D11" s="124" t="s">
        <v>117</v>
      </c>
      <c r="E11" s="124"/>
      <c r="F11" s="124"/>
      <c r="G11" s="31">
        <v>7057.5</v>
      </c>
      <c r="H11" s="31">
        <v>6923.75</v>
      </c>
      <c r="I11" s="31">
        <v>6698.75</v>
      </c>
      <c r="J11" s="31">
        <v>8531</v>
      </c>
      <c r="K11" s="31">
        <v>11695.5</v>
      </c>
      <c r="L11" s="31">
        <v>13176</v>
      </c>
      <c r="M11" s="31">
        <v>12789.75</v>
      </c>
      <c r="N11" s="31">
        <v>12575</v>
      </c>
      <c r="O11" s="32">
        <f t="shared" si="0"/>
        <v>-1.8951470067304244</v>
      </c>
      <c r="P11" s="32">
        <f t="shared" si="1"/>
        <v>-3.2496840584943176</v>
      </c>
      <c r="Q11" s="32">
        <f t="shared" si="2"/>
        <v>27.352117932450092</v>
      </c>
      <c r="R11" s="32">
        <f t="shared" si="3"/>
        <v>37.094127300433712</v>
      </c>
      <c r="S11" s="32">
        <f t="shared" si="4"/>
        <v>12.658714890342448</v>
      </c>
      <c r="T11" s="32">
        <f t="shared" si="5"/>
        <v>-2.9314663023679466</v>
      </c>
      <c r="U11" s="32">
        <f t="shared" si="5"/>
        <v>-1.6790789499403824</v>
      </c>
      <c r="V11" s="29">
        <f t="shared" si="12"/>
        <v>87.721589848852389</v>
      </c>
      <c r="W11" s="29">
        <f t="shared" si="13"/>
        <v>78.17924194119729</v>
      </c>
      <c r="X11" s="33">
        <f t="shared" si="6"/>
        <v>-133.75</v>
      </c>
      <c r="Y11" s="33">
        <f t="shared" si="7"/>
        <v>-225</v>
      </c>
      <c r="Z11" s="33">
        <f t="shared" si="8"/>
        <v>1832.25</v>
      </c>
      <c r="AA11" s="33">
        <f t="shared" si="9"/>
        <v>3164.5</v>
      </c>
      <c r="AB11" s="33">
        <f t="shared" si="10"/>
        <v>1480.5</v>
      </c>
      <c r="AC11" s="33">
        <f t="shared" si="11"/>
        <v>-386.25</v>
      </c>
      <c r="AD11" s="33">
        <f t="shared" si="11"/>
        <v>-214.75</v>
      </c>
      <c r="AE11" s="30">
        <f t="shared" si="14"/>
        <v>5876.25</v>
      </c>
      <c r="AF11" s="30">
        <f t="shared" si="15"/>
        <v>5517.5</v>
      </c>
    </row>
    <row r="12" spans="1:32" x14ac:dyDescent="0.25">
      <c r="B12" s="211" t="s">
        <v>247</v>
      </c>
      <c r="C12" s="211"/>
      <c r="D12" s="211"/>
      <c r="E12" s="211"/>
      <c r="F12" s="211"/>
      <c r="G12" s="211"/>
      <c r="H12" s="211"/>
      <c r="I12" s="211"/>
      <c r="J12" s="211"/>
      <c r="K12" s="211"/>
      <c r="L12" s="211"/>
      <c r="M12" s="211"/>
      <c r="N12" s="211"/>
      <c r="O12" s="58"/>
      <c r="P12" s="58"/>
      <c r="Q12" s="58"/>
      <c r="R12" s="58"/>
      <c r="S12" s="58"/>
      <c r="T12" s="58"/>
      <c r="U12" s="58"/>
      <c r="V12" s="58"/>
      <c r="W12" s="58"/>
    </row>
    <row r="13" spans="1:32" x14ac:dyDescent="0.25">
      <c r="N13" s="41"/>
    </row>
    <row r="14" spans="1:32" x14ac:dyDescent="0.25">
      <c r="N14" s="41"/>
    </row>
  </sheetData>
  <mergeCells count="19">
    <mergeCell ref="X1:AF1"/>
    <mergeCell ref="B3:C5"/>
    <mergeCell ref="B6:B11"/>
    <mergeCell ref="C6:C8"/>
    <mergeCell ref="D6:F6"/>
    <mergeCell ref="D7:F7"/>
    <mergeCell ref="D8:F8"/>
    <mergeCell ref="C9:C11"/>
    <mergeCell ref="D9:F9"/>
    <mergeCell ref="D10:F10"/>
    <mergeCell ref="D11:F11"/>
    <mergeCell ref="D5:F5"/>
    <mergeCell ref="O1:W1"/>
    <mergeCell ref="B12:N12"/>
    <mergeCell ref="A1:A2"/>
    <mergeCell ref="B1:F2"/>
    <mergeCell ref="G1:N1"/>
    <mergeCell ref="D3:F3"/>
    <mergeCell ref="D4:F4"/>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472D4-9583-4D30-B05A-7E5DA33D66C3}">
  <sheetPr>
    <tabColor theme="7" tint="-0.249977111117893"/>
  </sheetPr>
  <dimension ref="A1:AD7"/>
  <sheetViews>
    <sheetView zoomScale="85" zoomScaleNormal="85" workbookViewId="0">
      <pane xSplit="4" ySplit="2" topLeftCell="Q3" activePane="bottomRight" state="frozen"/>
      <selection activeCell="B1" sqref="B1:E2"/>
      <selection pane="topRight" activeCell="B1" sqref="B1:E2"/>
      <selection pane="bottomLeft" activeCell="B1" sqref="B1:E2"/>
      <selection pane="bottomRight" activeCell="AD13" sqref="AD13"/>
    </sheetView>
  </sheetViews>
  <sheetFormatPr defaultRowHeight="15" x14ac:dyDescent="0.25"/>
  <cols>
    <col min="4" max="4" width="24.85546875" customWidth="1"/>
    <col min="5" max="6" width="11.85546875" customWidth="1"/>
    <col min="7" max="14" width="12.28515625" customWidth="1"/>
    <col min="15" max="21" width="15.5703125" customWidth="1"/>
    <col min="22" max="23" width="15.85546875" customWidth="1"/>
    <col min="24" max="30" width="18.28515625" customWidth="1"/>
    <col min="31" max="32" width="15.5703125" customWidth="1"/>
  </cols>
  <sheetData>
    <row r="1" spans="1:30" s="1" customFormat="1" ht="97.5" customHeight="1" x14ac:dyDescent="0.25">
      <c r="A1" s="144" t="s">
        <v>1</v>
      </c>
      <c r="B1" s="74" t="s">
        <v>180</v>
      </c>
      <c r="C1" s="74"/>
      <c r="D1" s="74"/>
      <c r="E1" s="74" t="s">
        <v>244</v>
      </c>
      <c r="F1" s="74"/>
      <c r="G1" s="74"/>
      <c r="H1" s="74"/>
      <c r="I1" s="74"/>
      <c r="J1" s="74"/>
      <c r="K1" s="74"/>
      <c r="L1" s="74"/>
      <c r="M1" s="74" t="s">
        <v>231</v>
      </c>
      <c r="N1" s="74"/>
      <c r="O1" s="74"/>
      <c r="P1" s="74"/>
      <c r="Q1" s="74"/>
      <c r="R1" s="74"/>
      <c r="S1" s="74"/>
      <c r="T1" s="74"/>
      <c r="U1" s="74"/>
      <c r="V1" s="74" t="s">
        <v>230</v>
      </c>
      <c r="W1" s="74"/>
      <c r="X1" s="74"/>
      <c r="Y1" s="74"/>
      <c r="Z1" s="74"/>
      <c r="AA1" s="74"/>
      <c r="AB1" s="74"/>
      <c r="AC1" s="74"/>
      <c r="AD1" s="74"/>
    </row>
    <row r="2" spans="1:30" s="6" customFormat="1" ht="69.75" customHeight="1" x14ac:dyDescent="0.25">
      <c r="A2" s="144"/>
      <c r="B2" s="78"/>
      <c r="C2" s="78"/>
      <c r="D2" s="78"/>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3" t="s">
        <v>11</v>
      </c>
      <c r="W2" s="3" t="s">
        <v>12</v>
      </c>
      <c r="X2" s="3" t="s">
        <v>13</v>
      </c>
      <c r="Y2" s="3" t="s">
        <v>14</v>
      </c>
      <c r="Z2" s="3" t="s">
        <v>15</v>
      </c>
      <c r="AA2" s="3" t="s">
        <v>16</v>
      </c>
      <c r="AB2" s="3" t="s">
        <v>251</v>
      </c>
      <c r="AC2" s="42" t="s">
        <v>252</v>
      </c>
      <c r="AD2" s="42" t="s">
        <v>253</v>
      </c>
    </row>
    <row r="3" spans="1:30" s="23" customFormat="1" ht="45.75" customHeight="1" x14ac:dyDescent="0.25">
      <c r="A3" s="22">
        <v>35</v>
      </c>
      <c r="B3" s="113" t="s">
        <v>138</v>
      </c>
      <c r="C3" s="113"/>
      <c r="D3" s="114"/>
      <c r="E3" s="38">
        <v>61.4</v>
      </c>
      <c r="F3" s="38">
        <v>61.25</v>
      </c>
      <c r="G3" s="38">
        <v>61</v>
      </c>
      <c r="H3" s="38">
        <v>61.274999999999999</v>
      </c>
      <c r="I3" s="38">
        <v>61.4</v>
      </c>
      <c r="J3" s="38">
        <v>61.725000000000001</v>
      </c>
      <c r="K3" s="38">
        <v>61.625</v>
      </c>
      <c r="L3" s="38">
        <v>61.95</v>
      </c>
      <c r="M3" s="32">
        <f t="shared" ref="M3:Q3" si="0">(F3/E3-1)*100</f>
        <v>-0.24429967426710109</v>
      </c>
      <c r="N3" s="32">
        <f t="shared" si="0"/>
        <v>-0.40816326530612734</v>
      </c>
      <c r="O3" s="32">
        <f t="shared" si="0"/>
        <v>0.45081967213114194</v>
      </c>
      <c r="P3" s="32">
        <f t="shared" si="0"/>
        <v>0.2039983680130586</v>
      </c>
      <c r="Q3" s="32">
        <f t="shared" si="0"/>
        <v>0.5293159609120579</v>
      </c>
      <c r="R3" s="32">
        <f t="shared" ref="R3:S3" si="1">(K3/J3-1)*100</f>
        <v>-0.1620089104900746</v>
      </c>
      <c r="S3" s="32">
        <f t="shared" si="1"/>
        <v>0.52738336713995526</v>
      </c>
      <c r="T3" s="29">
        <f t="shared" ref="T3" si="2">(L3/G3-1)*100</f>
        <v>1.5573770491803307</v>
      </c>
      <c r="U3" s="29">
        <f t="shared" ref="U3" si="3">(L3/E3-1)*100</f>
        <v>0.89576547231271508</v>
      </c>
      <c r="V3" s="32">
        <f t="shared" ref="V3:Z3" si="4">F3-E3</f>
        <v>-0.14999999999999858</v>
      </c>
      <c r="W3" s="32">
        <f t="shared" si="4"/>
        <v>-0.25</v>
      </c>
      <c r="X3" s="32">
        <f t="shared" si="4"/>
        <v>0.27499999999999858</v>
      </c>
      <c r="Y3" s="32">
        <f t="shared" si="4"/>
        <v>0.125</v>
      </c>
      <c r="Z3" s="32">
        <f t="shared" si="4"/>
        <v>0.32500000000000284</v>
      </c>
      <c r="AA3" s="32">
        <f t="shared" ref="AA3" si="5">K3-J3</f>
        <v>-0.10000000000000142</v>
      </c>
      <c r="AB3" s="32">
        <f>L3-K3</f>
        <v>0.32500000000000284</v>
      </c>
      <c r="AC3" s="29">
        <f>L3-G3</f>
        <v>0.95000000000000284</v>
      </c>
      <c r="AD3" s="29">
        <f>L3-E3</f>
        <v>0.55000000000000426</v>
      </c>
    </row>
    <row r="4" spans="1:30" s="23" customFormat="1" ht="31.5" customHeight="1" x14ac:dyDescent="0.25">
      <c r="A4" s="22">
        <v>36</v>
      </c>
      <c r="B4" s="113" t="s">
        <v>139</v>
      </c>
      <c r="C4" s="113"/>
      <c r="D4" s="114"/>
      <c r="E4" s="38">
        <v>56.924999999999997</v>
      </c>
      <c r="F4" s="38">
        <v>56.9</v>
      </c>
      <c r="G4" s="38">
        <v>56.85</v>
      </c>
      <c r="H4" s="38">
        <v>56.075000000000003</v>
      </c>
      <c r="I4" s="38">
        <v>54.35</v>
      </c>
      <c r="J4" s="38">
        <v>53.85</v>
      </c>
      <c r="K4" s="38">
        <v>54.05</v>
      </c>
      <c r="L4" s="38">
        <v>54.6</v>
      </c>
      <c r="M4" s="32">
        <f t="shared" ref="M4:M6" si="6">(F4/E4-1)*100</f>
        <v>-4.3917435221785261E-2</v>
      </c>
      <c r="N4" s="32">
        <f t="shared" ref="N4:N6" si="7">(G4/F4-1)*100</f>
        <v>-8.7873462214405063E-2</v>
      </c>
      <c r="O4" s="32">
        <f t="shared" ref="O4:O6" si="8">(H4/G4-1)*100</f>
        <v>-1.3632365875109964</v>
      </c>
      <c r="P4" s="32">
        <f t="shared" ref="P4:P6" si="9">(I4/H4-1)*100</f>
        <v>-3.0762371823450763</v>
      </c>
      <c r="Q4" s="32">
        <f t="shared" ref="Q4:Q6" si="10">(J4/I4-1)*100</f>
        <v>-0.91996320147194055</v>
      </c>
      <c r="R4" s="32">
        <f t="shared" ref="R4:R6" si="11">(K4/J4-1)*100</f>
        <v>0.3714020427112219</v>
      </c>
      <c r="S4" s="32">
        <f t="shared" ref="S4:S6" si="12">(L4/K4-1)*100</f>
        <v>1.0175763182238784</v>
      </c>
      <c r="T4" s="29">
        <f t="shared" ref="T4:T6" si="13">(L4/G4-1)*100</f>
        <v>-3.9577836411609502</v>
      </c>
      <c r="U4" s="29">
        <f t="shared" ref="U4:U6" si="14">(L4/E4-1)*100</f>
        <v>-4.0843214756258188</v>
      </c>
      <c r="V4" s="32">
        <f t="shared" ref="V4:V6" si="15">F4-E4</f>
        <v>-2.4999999999998579E-2</v>
      </c>
      <c r="W4" s="32">
        <f t="shared" ref="W4:W6" si="16">G4-F4</f>
        <v>-4.9999999999997158E-2</v>
      </c>
      <c r="X4" s="32">
        <f t="shared" ref="X4:X6" si="17">H4-G4</f>
        <v>-0.77499999999999858</v>
      </c>
      <c r="Y4" s="32">
        <f t="shared" ref="Y4:Y6" si="18">I4-H4</f>
        <v>-1.7250000000000014</v>
      </c>
      <c r="Z4" s="32">
        <f t="shared" ref="Z4:Z6" si="19">J4-I4</f>
        <v>-0.5</v>
      </c>
      <c r="AA4" s="32">
        <f t="shared" ref="AA4:AA6" si="20">K4-J4</f>
        <v>0.19999999999999574</v>
      </c>
      <c r="AB4" s="32">
        <f t="shared" ref="AB4:AB6" si="21">L4-K4</f>
        <v>0.55000000000000426</v>
      </c>
      <c r="AC4" s="29">
        <f t="shared" ref="AC4:AC6" si="22">L4-G4</f>
        <v>-2.25</v>
      </c>
      <c r="AD4" s="29">
        <f t="shared" ref="AD4:AD6" si="23">L4-E4</f>
        <v>-2.3249999999999957</v>
      </c>
    </row>
    <row r="5" spans="1:30" s="23" customFormat="1" ht="31.5" customHeight="1" x14ac:dyDescent="0.25">
      <c r="A5" s="22">
        <v>37</v>
      </c>
      <c r="B5" s="113" t="s">
        <v>140</v>
      </c>
      <c r="C5" s="113"/>
      <c r="D5" s="114"/>
      <c r="E5" s="38">
        <v>4.5</v>
      </c>
      <c r="F5" s="38">
        <v>4.4000000000000004</v>
      </c>
      <c r="G5" s="38">
        <v>4.1500000000000004</v>
      </c>
      <c r="H5" s="38">
        <v>5.2249999999999996</v>
      </c>
      <c r="I5" s="38">
        <v>7.0750000000000002</v>
      </c>
      <c r="J5" s="38">
        <v>7.875</v>
      </c>
      <c r="K5" s="38">
        <v>7.5250000000000004</v>
      </c>
      <c r="L5" s="38">
        <v>7.375</v>
      </c>
      <c r="M5" s="32">
        <f t="shared" si="6"/>
        <v>-2.2222222222222143</v>
      </c>
      <c r="N5" s="32">
        <f t="shared" si="7"/>
        <v>-5.6818181818181763</v>
      </c>
      <c r="O5" s="32">
        <f t="shared" si="8"/>
        <v>25.903614457831313</v>
      </c>
      <c r="P5" s="32">
        <f t="shared" si="9"/>
        <v>35.406698564593306</v>
      </c>
      <c r="Q5" s="32">
        <f t="shared" si="10"/>
        <v>11.307420494699638</v>
      </c>
      <c r="R5" s="32">
        <f t="shared" si="11"/>
        <v>-4.4444444444444393</v>
      </c>
      <c r="S5" s="32">
        <f t="shared" si="12"/>
        <v>-1.9933554817275767</v>
      </c>
      <c r="T5" s="29">
        <f t="shared" si="13"/>
        <v>77.710843373493958</v>
      </c>
      <c r="U5" s="29">
        <f t="shared" si="14"/>
        <v>63.888888888888886</v>
      </c>
      <c r="V5" s="32">
        <f t="shared" si="15"/>
        <v>-9.9999999999999645E-2</v>
      </c>
      <c r="W5" s="32">
        <f t="shared" si="16"/>
        <v>-0.25</v>
      </c>
      <c r="X5" s="32">
        <f t="shared" si="17"/>
        <v>1.0749999999999993</v>
      </c>
      <c r="Y5" s="32">
        <f t="shared" si="18"/>
        <v>1.8500000000000005</v>
      </c>
      <c r="Z5" s="32">
        <f t="shared" si="19"/>
        <v>0.79999999999999982</v>
      </c>
      <c r="AA5" s="32">
        <f t="shared" si="20"/>
        <v>-0.34999999999999964</v>
      </c>
      <c r="AB5" s="32">
        <f t="shared" si="21"/>
        <v>-0.15000000000000036</v>
      </c>
      <c r="AC5" s="29">
        <f t="shared" si="22"/>
        <v>3.2249999999999996</v>
      </c>
      <c r="AD5" s="29">
        <f t="shared" si="23"/>
        <v>2.875</v>
      </c>
    </row>
    <row r="6" spans="1:30" s="23" customFormat="1" ht="31.5" customHeight="1" x14ac:dyDescent="0.25">
      <c r="A6" s="22">
        <v>38</v>
      </c>
      <c r="B6" s="113" t="s">
        <v>141</v>
      </c>
      <c r="C6" s="113"/>
      <c r="D6" s="114"/>
      <c r="E6" s="38">
        <v>7.35</v>
      </c>
      <c r="F6" s="38">
        <v>7.125</v>
      </c>
      <c r="G6" s="38">
        <v>6.8250000000000002</v>
      </c>
      <c r="H6" s="38">
        <v>8.5</v>
      </c>
      <c r="I6" s="38">
        <v>11.5</v>
      </c>
      <c r="J6" s="38">
        <v>12.725</v>
      </c>
      <c r="K6" s="38">
        <v>12.25</v>
      </c>
      <c r="L6" s="38">
        <v>11.875</v>
      </c>
      <c r="M6" s="32">
        <f t="shared" si="6"/>
        <v>-3.0612244897959107</v>
      </c>
      <c r="N6" s="32">
        <f t="shared" si="7"/>
        <v>-4.2105263157894761</v>
      </c>
      <c r="O6" s="32">
        <f t="shared" si="8"/>
        <v>24.542124542124544</v>
      </c>
      <c r="P6" s="32">
        <f t="shared" si="9"/>
        <v>35.294117647058833</v>
      </c>
      <c r="Q6" s="32">
        <f t="shared" si="10"/>
        <v>10.652173913043473</v>
      </c>
      <c r="R6" s="32">
        <f t="shared" si="11"/>
        <v>-3.7328094302554016</v>
      </c>
      <c r="S6" s="32">
        <f t="shared" si="12"/>
        <v>-3.0612244897959218</v>
      </c>
      <c r="T6" s="29">
        <f t="shared" si="13"/>
        <v>73.992673992674</v>
      </c>
      <c r="U6" s="29">
        <f t="shared" si="14"/>
        <v>61.56462585034015</v>
      </c>
      <c r="V6" s="32">
        <f t="shared" si="15"/>
        <v>-0.22499999999999964</v>
      </c>
      <c r="W6" s="32">
        <f t="shared" si="16"/>
        <v>-0.29999999999999982</v>
      </c>
      <c r="X6" s="32">
        <f t="shared" si="17"/>
        <v>1.6749999999999998</v>
      </c>
      <c r="Y6" s="32">
        <f t="shared" si="18"/>
        <v>3</v>
      </c>
      <c r="Z6" s="32">
        <f t="shared" si="19"/>
        <v>1.2249999999999996</v>
      </c>
      <c r="AA6" s="32">
        <f t="shared" si="20"/>
        <v>-0.47499999999999964</v>
      </c>
      <c r="AB6" s="32">
        <f t="shared" si="21"/>
        <v>-0.375</v>
      </c>
      <c r="AC6" s="29">
        <f t="shared" si="22"/>
        <v>5.05</v>
      </c>
      <c r="AD6" s="29">
        <f t="shared" si="23"/>
        <v>4.5250000000000004</v>
      </c>
    </row>
    <row r="7" spans="1:30" ht="15.75" x14ac:dyDescent="0.25">
      <c r="B7" s="212" t="s">
        <v>247</v>
      </c>
      <c r="C7" s="212"/>
      <c r="D7" s="212"/>
      <c r="E7" s="212"/>
      <c r="F7" s="212"/>
      <c r="G7" s="212"/>
      <c r="H7" s="212"/>
      <c r="I7" s="212"/>
      <c r="J7" s="212"/>
      <c r="K7" s="212"/>
      <c r="L7" s="212"/>
    </row>
  </sheetData>
  <mergeCells count="10">
    <mergeCell ref="B7:L7"/>
    <mergeCell ref="V1:AD1"/>
    <mergeCell ref="B6:D6"/>
    <mergeCell ref="A1:A2"/>
    <mergeCell ref="B1:D2"/>
    <mergeCell ref="E1:L1"/>
    <mergeCell ref="B3:D3"/>
    <mergeCell ref="B4:D4"/>
    <mergeCell ref="B5:D5"/>
    <mergeCell ref="M1:U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51A5-4B45-4980-BDA0-52F5BFAAC1B3}">
  <sheetPr>
    <tabColor theme="7" tint="-0.249977111117893"/>
  </sheetPr>
  <dimension ref="A1:AD8"/>
  <sheetViews>
    <sheetView zoomScale="70" zoomScaleNormal="70" workbookViewId="0">
      <pane xSplit="4" ySplit="2" topLeftCell="E3" activePane="bottomRight" state="frozen"/>
      <selection activeCell="B1" sqref="B1:E2"/>
      <selection pane="topRight" activeCell="B1" sqref="B1:E2"/>
      <selection pane="bottomLeft" activeCell="B1" sqref="B1:E2"/>
      <selection pane="bottomRight" activeCell="M5" sqref="M5"/>
    </sheetView>
  </sheetViews>
  <sheetFormatPr defaultRowHeight="15" x14ac:dyDescent="0.25"/>
  <cols>
    <col min="2" max="2" width="25" customWidth="1"/>
    <col min="3" max="3" width="11.85546875" customWidth="1"/>
    <col min="4" max="4" width="23.42578125" customWidth="1"/>
    <col min="5" max="10" width="9.7109375" bestFit="1" customWidth="1"/>
    <col min="11" max="11" width="9.7109375" customWidth="1"/>
    <col min="12" max="12" width="9.7109375" bestFit="1" customWidth="1"/>
    <col min="13" max="14" width="12.28515625" customWidth="1"/>
    <col min="15" max="21" width="15.5703125" customWidth="1"/>
    <col min="22" max="23" width="15.85546875" customWidth="1"/>
    <col min="24" max="30" width="18.28515625" customWidth="1"/>
    <col min="31" max="32" width="15.5703125" customWidth="1"/>
  </cols>
  <sheetData>
    <row r="1" spans="1:30" s="23" customFormat="1" ht="59.25" customHeight="1" x14ac:dyDescent="0.25">
      <c r="A1" s="213" t="s">
        <v>1</v>
      </c>
      <c r="B1" s="215" t="s">
        <v>196</v>
      </c>
      <c r="C1" s="215"/>
      <c r="D1" s="215"/>
      <c r="E1" s="74" t="s">
        <v>175</v>
      </c>
      <c r="F1" s="74"/>
      <c r="G1" s="74"/>
      <c r="H1" s="74"/>
      <c r="I1" s="74"/>
      <c r="J1" s="74"/>
      <c r="K1" s="74"/>
      <c r="L1" s="74"/>
      <c r="M1" s="74" t="s">
        <v>231</v>
      </c>
      <c r="N1" s="74"/>
      <c r="O1" s="74"/>
      <c r="P1" s="74"/>
      <c r="Q1" s="74"/>
      <c r="R1" s="74"/>
      <c r="S1" s="74"/>
      <c r="T1" s="74"/>
      <c r="U1" s="74"/>
      <c r="V1" s="74" t="s">
        <v>233</v>
      </c>
      <c r="W1" s="74"/>
      <c r="X1" s="74"/>
      <c r="Y1" s="74"/>
      <c r="Z1" s="74"/>
      <c r="AA1" s="74"/>
      <c r="AB1" s="74"/>
      <c r="AC1" s="74"/>
      <c r="AD1" s="74"/>
    </row>
    <row r="2" spans="1:30" ht="70.5" customHeight="1" x14ac:dyDescent="0.25">
      <c r="A2" s="214"/>
      <c r="B2" s="215"/>
      <c r="C2" s="215"/>
      <c r="D2" s="215"/>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3" t="s">
        <v>11</v>
      </c>
      <c r="W2" s="3" t="s">
        <v>12</v>
      </c>
      <c r="X2" s="3" t="s">
        <v>13</v>
      </c>
      <c r="Y2" s="3" t="s">
        <v>14</v>
      </c>
      <c r="Z2" s="3" t="s">
        <v>15</v>
      </c>
      <c r="AA2" s="3" t="s">
        <v>16</v>
      </c>
      <c r="AB2" s="3" t="s">
        <v>251</v>
      </c>
      <c r="AC2" s="42" t="s">
        <v>252</v>
      </c>
      <c r="AD2" s="42" t="s">
        <v>253</v>
      </c>
    </row>
    <row r="3" spans="1:30" ht="48" customHeight="1" x14ac:dyDescent="0.25">
      <c r="A3" s="22">
        <v>4</v>
      </c>
      <c r="B3" s="141" t="s">
        <v>115</v>
      </c>
      <c r="C3" s="141"/>
      <c r="D3" s="141"/>
      <c r="E3" s="35">
        <v>89064.25</v>
      </c>
      <c r="F3" s="35">
        <v>90302</v>
      </c>
      <c r="G3" s="35">
        <v>91637.5</v>
      </c>
      <c r="H3" s="35">
        <v>91685</v>
      </c>
      <c r="I3" s="35">
        <v>89974.75</v>
      </c>
      <c r="J3" s="35">
        <v>90293.5</v>
      </c>
      <c r="K3" s="35">
        <v>91570.5</v>
      </c>
      <c r="L3" s="35">
        <v>93389.5</v>
      </c>
      <c r="M3" s="32">
        <f t="shared" ref="M3:Q7" si="0">(F3/E3-1)*100</f>
        <v>1.3897270790468763</v>
      </c>
      <c r="N3" s="32">
        <f t="shared" si="0"/>
        <v>1.4789262696285776</v>
      </c>
      <c r="O3" s="32">
        <f t="shared" si="0"/>
        <v>5.1834674669204439E-2</v>
      </c>
      <c r="P3" s="32">
        <f t="shared" si="0"/>
        <v>-1.8653542018868929</v>
      </c>
      <c r="Q3" s="32">
        <f t="shared" si="0"/>
        <v>0.35426605797737043</v>
      </c>
      <c r="R3" s="32">
        <f t="shared" ref="R3:S7" si="1">(K3/J3-1)*100</f>
        <v>1.4142767751831542</v>
      </c>
      <c r="S3" s="32">
        <f t="shared" si="1"/>
        <v>1.9864476004826992</v>
      </c>
      <c r="T3" s="29">
        <f>(L3/G3-1)*100</f>
        <v>1.9118810530623476</v>
      </c>
      <c r="U3" s="29">
        <f>(L3/E3-1)*100</f>
        <v>4.8563256300928836</v>
      </c>
      <c r="V3" s="33">
        <f t="shared" ref="V3:Z7" si="2">F3-E3</f>
        <v>1237.75</v>
      </c>
      <c r="W3" s="33">
        <f t="shared" si="2"/>
        <v>1335.5</v>
      </c>
      <c r="X3" s="33">
        <f t="shared" si="2"/>
        <v>47.5</v>
      </c>
      <c r="Y3" s="33">
        <f t="shared" si="2"/>
        <v>-1710.25</v>
      </c>
      <c r="Z3" s="33">
        <f t="shared" si="2"/>
        <v>318.75</v>
      </c>
      <c r="AA3" s="33">
        <f t="shared" ref="AA3:AB7" si="3">K3-J3</f>
        <v>1277</v>
      </c>
      <c r="AB3" s="33">
        <f t="shared" si="3"/>
        <v>1819</v>
      </c>
      <c r="AC3" s="30">
        <f>L3-G3</f>
        <v>1752</v>
      </c>
      <c r="AD3" s="30">
        <f>L3-E3</f>
        <v>4325.25</v>
      </c>
    </row>
    <row r="4" spans="1:30" ht="48" customHeight="1" x14ac:dyDescent="0.25">
      <c r="A4" s="22">
        <v>7</v>
      </c>
      <c r="B4" s="124" t="s">
        <v>118</v>
      </c>
      <c r="C4" s="124"/>
      <c r="D4" s="124"/>
      <c r="E4" s="31">
        <v>62408.25</v>
      </c>
      <c r="F4" s="31">
        <v>63039.25</v>
      </c>
      <c r="G4" s="31">
        <v>64083.25</v>
      </c>
      <c r="H4" s="31">
        <v>62981.5</v>
      </c>
      <c r="I4" s="31">
        <v>61564.75</v>
      </c>
      <c r="J4" s="31">
        <v>61286</v>
      </c>
      <c r="K4" s="31">
        <v>61725.5</v>
      </c>
      <c r="L4" s="31">
        <v>62633</v>
      </c>
      <c r="M4" s="32">
        <f t="shared" si="0"/>
        <v>1.0110842717108826</v>
      </c>
      <c r="N4" s="32">
        <f t="shared" si="0"/>
        <v>1.6561110736564855</v>
      </c>
      <c r="O4" s="32">
        <f t="shared" si="0"/>
        <v>-1.7192480094252449</v>
      </c>
      <c r="P4" s="32">
        <f t="shared" si="0"/>
        <v>-2.2494700824845393</v>
      </c>
      <c r="Q4" s="32">
        <f t="shared" si="0"/>
        <v>-0.45277533003870163</v>
      </c>
      <c r="R4" s="32">
        <f t="shared" si="1"/>
        <v>0.7171295238716846</v>
      </c>
      <c r="S4" s="32">
        <f t="shared" si="1"/>
        <v>1.4702189532689092</v>
      </c>
      <c r="T4" s="29">
        <f t="shared" ref="T4:T7" si="4">(L4/G4-1)*100</f>
        <v>-2.2630718635524905</v>
      </c>
      <c r="U4" s="29">
        <f t="shared" ref="U4:U7" si="5">(L4/E4-1)*100</f>
        <v>0.36012866888592843</v>
      </c>
      <c r="V4" s="33">
        <f t="shared" si="2"/>
        <v>631</v>
      </c>
      <c r="W4" s="33">
        <f t="shared" si="2"/>
        <v>1044</v>
      </c>
      <c r="X4" s="33">
        <f t="shared" si="2"/>
        <v>-1101.75</v>
      </c>
      <c r="Y4" s="33">
        <f t="shared" si="2"/>
        <v>-1416.75</v>
      </c>
      <c r="Z4" s="33">
        <f t="shared" si="2"/>
        <v>-278.75</v>
      </c>
      <c r="AA4" s="33">
        <f t="shared" si="3"/>
        <v>439.5</v>
      </c>
      <c r="AB4" s="33">
        <f t="shared" si="3"/>
        <v>907.5</v>
      </c>
      <c r="AC4" s="30">
        <f t="shared" ref="AC4:AC7" si="6">L4-G4</f>
        <v>-1450.25</v>
      </c>
      <c r="AD4" s="30">
        <f t="shared" ref="AD4:AD7" si="7">L4-E4</f>
        <v>224.75</v>
      </c>
    </row>
    <row r="5" spans="1:30" ht="48" customHeight="1" x14ac:dyDescent="0.25">
      <c r="A5" s="22">
        <v>18</v>
      </c>
      <c r="B5" s="124" t="s">
        <v>161</v>
      </c>
      <c r="C5" s="124"/>
      <c r="D5" s="124"/>
      <c r="E5" s="31">
        <v>3537</v>
      </c>
      <c r="F5" s="31">
        <v>3710.5</v>
      </c>
      <c r="G5" s="31">
        <v>3768</v>
      </c>
      <c r="H5" s="31">
        <v>4001.25</v>
      </c>
      <c r="I5" s="31">
        <v>3897.25</v>
      </c>
      <c r="J5" s="31">
        <v>4225.25</v>
      </c>
      <c r="K5" s="31">
        <v>4409</v>
      </c>
      <c r="L5" s="31">
        <v>4403.5</v>
      </c>
      <c r="M5" s="32">
        <f t="shared" si="0"/>
        <v>4.9052869663556598</v>
      </c>
      <c r="N5" s="32">
        <f t="shared" si="0"/>
        <v>1.5496563805416974</v>
      </c>
      <c r="O5" s="32">
        <f t="shared" si="0"/>
        <v>6.1902866242038224</v>
      </c>
      <c r="P5" s="32">
        <f t="shared" si="0"/>
        <v>-2.5991877538269259</v>
      </c>
      <c r="Q5" s="32">
        <f t="shared" si="0"/>
        <v>8.4161909038424465</v>
      </c>
      <c r="R5" s="32">
        <f t="shared" si="1"/>
        <v>4.3488550973315165</v>
      </c>
      <c r="S5" s="32">
        <f t="shared" si="1"/>
        <v>-0.12474484009979969</v>
      </c>
      <c r="T5" s="29">
        <f t="shared" si="4"/>
        <v>16.865711252653924</v>
      </c>
      <c r="U5" s="29">
        <f t="shared" si="5"/>
        <v>24.498162284421831</v>
      </c>
      <c r="V5" s="33">
        <f t="shared" si="2"/>
        <v>173.5</v>
      </c>
      <c r="W5" s="33">
        <f t="shared" si="2"/>
        <v>57.5</v>
      </c>
      <c r="X5" s="33">
        <f t="shared" si="2"/>
        <v>233.25</v>
      </c>
      <c r="Y5" s="33">
        <f t="shared" si="2"/>
        <v>-104</v>
      </c>
      <c r="Z5" s="33">
        <f t="shared" si="2"/>
        <v>328</v>
      </c>
      <c r="AA5" s="33">
        <f t="shared" si="3"/>
        <v>183.75</v>
      </c>
      <c r="AB5" s="33">
        <f t="shared" si="3"/>
        <v>-5.5</v>
      </c>
      <c r="AC5" s="30">
        <f t="shared" si="6"/>
        <v>635.5</v>
      </c>
      <c r="AD5" s="30">
        <f t="shared" si="7"/>
        <v>866.5</v>
      </c>
    </row>
    <row r="6" spans="1:30" ht="48" customHeight="1" x14ac:dyDescent="0.25">
      <c r="A6" s="22">
        <v>21</v>
      </c>
      <c r="B6" s="124" t="s">
        <v>163</v>
      </c>
      <c r="C6" s="124"/>
      <c r="D6" s="124"/>
      <c r="E6" s="31">
        <v>20346.5</v>
      </c>
      <c r="F6" s="31">
        <v>20784</v>
      </c>
      <c r="G6" s="31">
        <v>21183</v>
      </c>
      <c r="H6" s="31">
        <v>22123</v>
      </c>
      <c r="I6" s="31">
        <v>22408.5</v>
      </c>
      <c r="J6" s="31">
        <v>22586.25</v>
      </c>
      <c r="K6" s="31">
        <v>23262.5</v>
      </c>
      <c r="L6" s="31">
        <v>24220.5</v>
      </c>
      <c r="M6" s="32">
        <f t="shared" si="0"/>
        <v>2.1502469712235461</v>
      </c>
      <c r="N6" s="32">
        <f t="shared" si="0"/>
        <v>1.919745958429564</v>
      </c>
      <c r="O6" s="32">
        <f t="shared" si="0"/>
        <v>4.437520653354099</v>
      </c>
      <c r="P6" s="32">
        <f t="shared" si="0"/>
        <v>1.2905121366903138</v>
      </c>
      <c r="Q6" s="32">
        <f t="shared" si="0"/>
        <v>0.7932257848584312</v>
      </c>
      <c r="R6" s="32">
        <f t="shared" si="1"/>
        <v>2.9940782555758494</v>
      </c>
      <c r="S6" s="32">
        <f t="shared" si="1"/>
        <v>4.118216012896303</v>
      </c>
      <c r="T6" s="29">
        <f t="shared" si="4"/>
        <v>14.339328706982023</v>
      </c>
      <c r="U6" s="29">
        <f t="shared" si="5"/>
        <v>19.040129752045807</v>
      </c>
      <c r="V6" s="33">
        <f t="shared" si="2"/>
        <v>437.5</v>
      </c>
      <c r="W6" s="33">
        <f t="shared" si="2"/>
        <v>399</v>
      </c>
      <c r="X6" s="33">
        <f t="shared" si="2"/>
        <v>940</v>
      </c>
      <c r="Y6" s="33">
        <f t="shared" si="2"/>
        <v>285.5</v>
      </c>
      <c r="Z6" s="33">
        <f t="shared" si="2"/>
        <v>177.75</v>
      </c>
      <c r="AA6" s="33">
        <f t="shared" si="3"/>
        <v>676.25</v>
      </c>
      <c r="AB6" s="33">
        <f t="shared" si="3"/>
        <v>958</v>
      </c>
      <c r="AC6" s="30">
        <f t="shared" si="6"/>
        <v>3037.5</v>
      </c>
      <c r="AD6" s="30">
        <f t="shared" si="7"/>
        <v>3874</v>
      </c>
    </row>
    <row r="7" spans="1:30" ht="48" customHeight="1" x14ac:dyDescent="0.25">
      <c r="A7" s="22">
        <v>24</v>
      </c>
      <c r="B7" s="124" t="s">
        <v>127</v>
      </c>
      <c r="C7" s="124" t="s">
        <v>115</v>
      </c>
      <c r="D7" s="124"/>
      <c r="E7" s="31">
        <v>2772.5</v>
      </c>
      <c r="F7" s="31">
        <v>2768.5</v>
      </c>
      <c r="G7" s="31">
        <v>2603.75</v>
      </c>
      <c r="H7" s="31">
        <v>2579.25</v>
      </c>
      <c r="I7" s="31">
        <v>2104.5</v>
      </c>
      <c r="J7" s="31">
        <v>2196.5</v>
      </c>
      <c r="K7" s="31">
        <v>2173.25</v>
      </c>
      <c r="L7" s="31">
        <v>2132.25</v>
      </c>
      <c r="M7" s="32">
        <f t="shared" si="0"/>
        <v>-0.14427412082957947</v>
      </c>
      <c r="N7" s="32">
        <f t="shared" si="0"/>
        <v>-5.9508759255914701</v>
      </c>
      <c r="O7" s="32">
        <f t="shared" si="0"/>
        <v>-0.94095055208833767</v>
      </c>
      <c r="P7" s="32">
        <f t="shared" si="0"/>
        <v>-18.406513521372492</v>
      </c>
      <c r="Q7" s="32">
        <f t="shared" si="0"/>
        <v>4.3715846994535568</v>
      </c>
      <c r="R7" s="32">
        <f t="shared" si="1"/>
        <v>-1.0585021625313051</v>
      </c>
      <c r="S7" s="32">
        <f t="shared" si="1"/>
        <v>-1.8865754054986805</v>
      </c>
      <c r="T7" s="29">
        <f t="shared" si="4"/>
        <v>-18.108497359577534</v>
      </c>
      <c r="U7" s="29">
        <f t="shared" si="5"/>
        <v>-23.092876465284039</v>
      </c>
      <c r="V7" s="33">
        <f t="shared" si="2"/>
        <v>-4</v>
      </c>
      <c r="W7" s="33">
        <f t="shared" si="2"/>
        <v>-164.75</v>
      </c>
      <c r="X7" s="33">
        <f t="shared" si="2"/>
        <v>-24.5</v>
      </c>
      <c r="Y7" s="33">
        <f t="shared" si="2"/>
        <v>-474.75</v>
      </c>
      <c r="Z7" s="33">
        <f t="shared" si="2"/>
        <v>92</v>
      </c>
      <c r="AA7" s="33">
        <f t="shared" si="3"/>
        <v>-23.25</v>
      </c>
      <c r="AB7" s="33">
        <f t="shared" si="3"/>
        <v>-41</v>
      </c>
      <c r="AC7" s="30">
        <f t="shared" si="6"/>
        <v>-471.5</v>
      </c>
      <c r="AD7" s="30">
        <f t="shared" si="7"/>
        <v>-640.25</v>
      </c>
    </row>
    <row r="8" spans="1:30" ht="15.75" x14ac:dyDescent="0.25">
      <c r="B8" s="59" t="s">
        <v>247</v>
      </c>
      <c r="C8" s="59"/>
      <c r="D8" s="59"/>
      <c r="E8" s="59"/>
      <c r="F8" s="59"/>
      <c r="G8" s="59"/>
      <c r="H8" s="59"/>
      <c r="I8" s="59"/>
      <c r="J8" s="59"/>
      <c r="K8" s="59"/>
      <c r="L8" s="59"/>
    </row>
  </sheetData>
  <mergeCells count="10">
    <mergeCell ref="V1:AD1"/>
    <mergeCell ref="A1:A2"/>
    <mergeCell ref="B1:D2"/>
    <mergeCell ref="E1:L1"/>
    <mergeCell ref="M1:U1"/>
    <mergeCell ref="B3:D3"/>
    <mergeCell ref="B4:D4"/>
    <mergeCell ref="B5:D5"/>
    <mergeCell ref="B6:D6"/>
    <mergeCell ref="B7:D7"/>
  </mergeCells>
  <pageMargins left="0.511811024" right="0.511811024" top="0.78740157499999996" bottom="0.78740157499999996" header="0.31496062000000002" footer="0.31496062000000002"/>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08391-FF45-4B72-B81B-7FD3442398AF}">
  <sheetPr>
    <tabColor theme="7" tint="-0.249977111117893"/>
  </sheetPr>
  <dimension ref="A1:AD7"/>
  <sheetViews>
    <sheetView topLeftCell="F1" zoomScale="70" zoomScaleNormal="70" workbookViewId="0">
      <selection activeCell="M3" sqref="M3:AD6"/>
    </sheetView>
  </sheetViews>
  <sheetFormatPr defaultRowHeight="15" x14ac:dyDescent="0.25"/>
  <cols>
    <col min="2" max="2" width="25" customWidth="1"/>
    <col min="3" max="3" width="11.85546875" customWidth="1"/>
    <col min="4" max="4" width="23.42578125" customWidth="1"/>
    <col min="5" max="6" width="11.85546875" customWidth="1"/>
    <col min="7" max="14" width="12.28515625" customWidth="1"/>
    <col min="15" max="21" width="15.5703125" customWidth="1"/>
    <col min="22" max="23" width="15.85546875" customWidth="1"/>
    <col min="24" max="30" width="18.28515625" customWidth="1"/>
    <col min="31" max="32" width="15.5703125" customWidth="1"/>
  </cols>
  <sheetData>
    <row r="1" spans="1:30" s="23" customFormat="1" ht="59.25" customHeight="1" x14ac:dyDescent="0.25">
      <c r="A1" s="213" t="s">
        <v>1</v>
      </c>
      <c r="B1" s="215" t="s">
        <v>197</v>
      </c>
      <c r="C1" s="215"/>
      <c r="D1" s="215"/>
      <c r="E1" s="74" t="s">
        <v>175</v>
      </c>
      <c r="F1" s="74"/>
      <c r="G1" s="74"/>
      <c r="H1" s="74"/>
      <c r="I1" s="74"/>
      <c r="J1" s="74"/>
      <c r="K1" s="74"/>
      <c r="L1" s="74"/>
      <c r="M1" s="74" t="s">
        <v>231</v>
      </c>
      <c r="N1" s="74"/>
      <c r="O1" s="74"/>
      <c r="P1" s="74"/>
      <c r="Q1" s="74"/>
      <c r="R1" s="74"/>
      <c r="S1" s="74"/>
      <c r="T1" s="74"/>
      <c r="U1" s="74"/>
      <c r="V1" s="74" t="s">
        <v>233</v>
      </c>
      <c r="W1" s="74"/>
      <c r="X1" s="74"/>
      <c r="Y1" s="74"/>
      <c r="Z1" s="74"/>
      <c r="AA1" s="74"/>
      <c r="AB1" s="74"/>
      <c r="AC1" s="74"/>
      <c r="AD1" s="74"/>
    </row>
    <row r="2" spans="1:30" ht="107.25" customHeight="1" x14ac:dyDescent="0.25">
      <c r="A2" s="214"/>
      <c r="B2" s="215"/>
      <c r="C2" s="215"/>
      <c r="D2" s="215"/>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3" t="s">
        <v>11</v>
      </c>
      <c r="W2" s="3" t="s">
        <v>12</v>
      </c>
      <c r="X2" s="3" t="s">
        <v>13</v>
      </c>
      <c r="Y2" s="3" t="s">
        <v>14</v>
      </c>
      <c r="Z2" s="3" t="s">
        <v>15</v>
      </c>
      <c r="AA2" s="3" t="s">
        <v>16</v>
      </c>
      <c r="AB2" s="3" t="s">
        <v>251</v>
      </c>
      <c r="AC2" s="42" t="s">
        <v>252</v>
      </c>
      <c r="AD2" s="42" t="s">
        <v>253</v>
      </c>
    </row>
    <row r="3" spans="1:30" ht="51.75" customHeight="1" x14ac:dyDescent="0.25">
      <c r="A3" s="22">
        <v>7</v>
      </c>
      <c r="B3" s="141" t="s">
        <v>115</v>
      </c>
      <c r="C3" s="141"/>
      <c r="D3" s="141"/>
      <c r="E3" s="35">
        <v>62408.25</v>
      </c>
      <c r="F3" s="35">
        <v>63039.25</v>
      </c>
      <c r="G3" s="35">
        <v>64083.25</v>
      </c>
      <c r="H3" s="35">
        <v>62981.5</v>
      </c>
      <c r="I3" s="35">
        <v>61564.75</v>
      </c>
      <c r="J3" s="35">
        <v>61286</v>
      </c>
      <c r="K3" s="35">
        <v>61725.5</v>
      </c>
      <c r="L3" s="35">
        <v>62633</v>
      </c>
      <c r="M3" s="32">
        <f t="shared" ref="M3:Q3" si="0">(F3/E3-1)*100</f>
        <v>1.0110842717108826</v>
      </c>
      <c r="N3" s="32">
        <f t="shared" si="0"/>
        <v>1.6561110736564855</v>
      </c>
      <c r="O3" s="32">
        <f t="shared" si="0"/>
        <v>-1.7192480094252449</v>
      </c>
      <c r="P3" s="32">
        <f t="shared" si="0"/>
        <v>-2.2494700824845393</v>
      </c>
      <c r="Q3" s="32">
        <f t="shared" si="0"/>
        <v>-0.45277533003870163</v>
      </c>
      <c r="R3" s="32">
        <f t="shared" ref="R3:S3" si="1">(K3/J3-1)*100</f>
        <v>0.7171295238716846</v>
      </c>
      <c r="S3" s="32">
        <f t="shared" si="1"/>
        <v>1.4702189532689092</v>
      </c>
      <c r="T3" s="29">
        <f t="shared" ref="T3" si="2">(L3/G3-1)*100</f>
        <v>-2.2630718635524905</v>
      </c>
      <c r="U3" s="29">
        <f t="shared" ref="U3" si="3">(L3/E3-1)*100</f>
        <v>0.36012866888592843</v>
      </c>
      <c r="V3" s="33">
        <f t="shared" ref="V3:Z3" si="4">F3-E3</f>
        <v>631</v>
      </c>
      <c r="W3" s="33">
        <f t="shared" si="4"/>
        <v>1044</v>
      </c>
      <c r="X3" s="33">
        <f t="shared" si="4"/>
        <v>-1101.75</v>
      </c>
      <c r="Y3" s="33">
        <f t="shared" si="4"/>
        <v>-1416.75</v>
      </c>
      <c r="Z3" s="33">
        <f t="shared" si="4"/>
        <v>-278.75</v>
      </c>
      <c r="AA3" s="33">
        <f t="shared" ref="AA3" si="5">K3-J3</f>
        <v>439.5</v>
      </c>
      <c r="AB3" s="33">
        <f>L3-K3</f>
        <v>907.5</v>
      </c>
      <c r="AC3" s="30">
        <f>L3-G3</f>
        <v>-1450.25</v>
      </c>
      <c r="AD3" s="30">
        <f t="shared" ref="AD3" si="6">L3-E3</f>
        <v>224.75</v>
      </c>
    </row>
    <row r="4" spans="1:30" ht="51.75" customHeight="1" x14ac:dyDescent="0.25">
      <c r="A4" s="22">
        <v>8</v>
      </c>
      <c r="B4" s="124" t="s">
        <v>165</v>
      </c>
      <c r="C4" s="124"/>
      <c r="D4" s="124"/>
      <c r="E4" s="31">
        <v>45179</v>
      </c>
      <c r="F4" s="31">
        <v>45965.5</v>
      </c>
      <c r="G4" s="31">
        <v>46761.75</v>
      </c>
      <c r="H4" s="31">
        <v>45575</v>
      </c>
      <c r="I4" s="31">
        <v>44261.25</v>
      </c>
      <c r="J4" s="31">
        <v>43897.5</v>
      </c>
      <c r="K4" s="31">
        <v>43995.75</v>
      </c>
      <c r="L4" s="31">
        <v>44797.5</v>
      </c>
      <c r="M4" s="32">
        <f t="shared" ref="M4:M6" si="7">(F4/E4-1)*100</f>
        <v>1.740853051196356</v>
      </c>
      <c r="N4" s="32">
        <f t="shared" ref="N4:N6" si="8">(G4/F4-1)*100</f>
        <v>1.7322774689712883</v>
      </c>
      <c r="O4" s="32">
        <f t="shared" ref="O4:O6" si="9">(H4/G4-1)*100</f>
        <v>-2.5378648147257099</v>
      </c>
      <c r="P4" s="32">
        <f t="shared" ref="P4:P6" si="10">(I4/H4-1)*100</f>
        <v>-2.8826110806363103</v>
      </c>
      <c r="Q4" s="32">
        <f t="shared" ref="Q4:Q6" si="11">(J4/I4-1)*100</f>
        <v>-0.82182495975599013</v>
      </c>
      <c r="R4" s="32">
        <f t="shared" ref="R4:R6" si="12">(K4/J4-1)*100</f>
        <v>0.22381684606185281</v>
      </c>
      <c r="S4" s="32">
        <f t="shared" ref="S4:S6" si="13">(L4/K4-1)*100</f>
        <v>1.8223351119142084</v>
      </c>
      <c r="T4" s="29">
        <f t="shared" ref="T4:T6" si="14">(L4/G4-1)*100</f>
        <v>-4.200548525236969</v>
      </c>
      <c r="U4" s="29">
        <f t="shared" ref="U4:U6" si="15">(L4/E4-1)*100</f>
        <v>-0.84441886717280257</v>
      </c>
      <c r="V4" s="33">
        <f t="shared" ref="V4:V6" si="16">F4-E4</f>
        <v>786.5</v>
      </c>
      <c r="W4" s="33">
        <f t="shared" ref="W4:W6" si="17">G4-F4</f>
        <v>796.25</v>
      </c>
      <c r="X4" s="33">
        <f t="shared" ref="X4:X6" si="18">H4-G4</f>
        <v>-1186.75</v>
      </c>
      <c r="Y4" s="33">
        <f t="shared" ref="Y4:Y6" si="19">I4-H4</f>
        <v>-1313.75</v>
      </c>
      <c r="Z4" s="33">
        <f t="shared" ref="Z4:Z6" si="20">J4-I4</f>
        <v>-363.75</v>
      </c>
      <c r="AA4" s="33">
        <f t="shared" ref="AA4:AA6" si="21">K4-J4</f>
        <v>98.25</v>
      </c>
      <c r="AB4" s="33">
        <f t="shared" ref="AB4:AB6" si="22">L4-K4</f>
        <v>801.75</v>
      </c>
      <c r="AC4" s="30">
        <f t="shared" ref="AC4:AC6" si="23">L4-G4</f>
        <v>-1964.25</v>
      </c>
      <c r="AD4" s="30">
        <f t="shared" ref="AD4:AD6" si="24">L4-E4</f>
        <v>-381.5</v>
      </c>
    </row>
    <row r="5" spans="1:30" ht="51.75" customHeight="1" x14ac:dyDescent="0.25">
      <c r="A5" s="22">
        <v>14</v>
      </c>
      <c r="B5" s="124" t="s">
        <v>164</v>
      </c>
      <c r="C5" s="124"/>
      <c r="D5" s="124"/>
      <c r="E5" s="31">
        <v>11120.5</v>
      </c>
      <c r="F5" s="31">
        <v>11117.75</v>
      </c>
      <c r="G5" s="31">
        <v>11377.5</v>
      </c>
      <c r="H5" s="31">
        <v>11356.5</v>
      </c>
      <c r="I5" s="31">
        <v>11159.5</v>
      </c>
      <c r="J5" s="31">
        <v>11233.5</v>
      </c>
      <c r="K5" s="31">
        <v>11505.75</v>
      </c>
      <c r="L5" s="31">
        <v>11586.75</v>
      </c>
      <c r="M5" s="32">
        <f t="shared" si="7"/>
        <v>-2.4729103907195071E-2</v>
      </c>
      <c r="N5" s="32">
        <f t="shared" si="8"/>
        <v>2.3363540284679907</v>
      </c>
      <c r="O5" s="32">
        <f t="shared" si="9"/>
        <v>-0.18457481872116155</v>
      </c>
      <c r="P5" s="32">
        <f t="shared" si="10"/>
        <v>-1.7346893849337408</v>
      </c>
      <c r="Q5" s="32">
        <f t="shared" si="11"/>
        <v>0.66311214660155215</v>
      </c>
      <c r="R5" s="32">
        <f t="shared" si="12"/>
        <v>2.4235545466684494</v>
      </c>
      <c r="S5" s="32">
        <f t="shared" si="13"/>
        <v>0.70399582817286532</v>
      </c>
      <c r="T5" s="29">
        <f t="shared" si="14"/>
        <v>1.8391562294001407</v>
      </c>
      <c r="U5" s="29">
        <f t="shared" si="15"/>
        <v>4.1927071624477286</v>
      </c>
      <c r="V5" s="33">
        <f t="shared" si="16"/>
        <v>-2.75</v>
      </c>
      <c r="W5" s="33">
        <f t="shared" si="17"/>
        <v>259.75</v>
      </c>
      <c r="X5" s="33">
        <f t="shared" si="18"/>
        <v>-21</v>
      </c>
      <c r="Y5" s="33">
        <f t="shared" si="19"/>
        <v>-197</v>
      </c>
      <c r="Z5" s="33">
        <f t="shared" si="20"/>
        <v>74</v>
      </c>
      <c r="AA5" s="33">
        <f t="shared" si="21"/>
        <v>272.25</v>
      </c>
      <c r="AB5" s="33">
        <f t="shared" si="22"/>
        <v>81</v>
      </c>
      <c r="AC5" s="30">
        <f t="shared" si="23"/>
        <v>209.25</v>
      </c>
      <c r="AD5" s="30">
        <f t="shared" si="24"/>
        <v>466.25</v>
      </c>
    </row>
    <row r="6" spans="1:30" ht="51.75" customHeight="1" x14ac:dyDescent="0.25">
      <c r="A6" s="22">
        <v>11</v>
      </c>
      <c r="B6" s="124" t="s">
        <v>205</v>
      </c>
      <c r="C6" s="124"/>
      <c r="D6" s="124" t="s">
        <v>115</v>
      </c>
      <c r="E6" s="31">
        <v>6108.75</v>
      </c>
      <c r="F6" s="31">
        <v>5956.25</v>
      </c>
      <c r="G6" s="31">
        <v>5946.75</v>
      </c>
      <c r="H6" s="31">
        <v>6082.5</v>
      </c>
      <c r="I6" s="31">
        <v>6210.75</v>
      </c>
      <c r="J6" s="31">
        <v>6194</v>
      </c>
      <c r="K6" s="31">
        <v>6239</v>
      </c>
      <c r="L6" s="31">
        <v>6294.25</v>
      </c>
      <c r="M6" s="32">
        <f t="shared" si="7"/>
        <v>-2.4964190710047074</v>
      </c>
      <c r="N6" s="32">
        <f t="shared" si="8"/>
        <v>-0.15949632738719854</v>
      </c>
      <c r="O6" s="32">
        <f t="shared" si="9"/>
        <v>2.2827594904779813</v>
      </c>
      <c r="P6" s="32">
        <f t="shared" si="10"/>
        <v>2.1085080147965396</v>
      </c>
      <c r="Q6" s="32">
        <f t="shared" si="11"/>
        <v>-0.26969367628708607</v>
      </c>
      <c r="R6" s="32">
        <f t="shared" si="12"/>
        <v>0.72650952534711877</v>
      </c>
      <c r="S6" s="32">
        <f t="shared" si="13"/>
        <v>0.88555858310626068</v>
      </c>
      <c r="T6" s="29">
        <f t="shared" si="14"/>
        <v>5.8435279774666782</v>
      </c>
      <c r="U6" s="29">
        <f t="shared" si="15"/>
        <v>3.0366277880089942</v>
      </c>
      <c r="V6" s="33">
        <f t="shared" si="16"/>
        <v>-152.5</v>
      </c>
      <c r="W6" s="33">
        <f t="shared" si="17"/>
        <v>-9.5</v>
      </c>
      <c r="X6" s="33">
        <f t="shared" si="18"/>
        <v>135.75</v>
      </c>
      <c r="Y6" s="33">
        <f t="shared" si="19"/>
        <v>128.25</v>
      </c>
      <c r="Z6" s="33">
        <f t="shared" si="20"/>
        <v>-16.75</v>
      </c>
      <c r="AA6" s="33">
        <f t="shared" si="21"/>
        <v>45</v>
      </c>
      <c r="AB6" s="33">
        <f t="shared" si="22"/>
        <v>55.25</v>
      </c>
      <c r="AC6" s="30">
        <f t="shared" si="23"/>
        <v>347.5</v>
      </c>
      <c r="AD6" s="30">
        <f t="shared" si="24"/>
        <v>185.5</v>
      </c>
    </row>
    <row r="7" spans="1:30" ht="15.75" x14ac:dyDescent="0.25">
      <c r="B7" s="212" t="s">
        <v>247</v>
      </c>
      <c r="C7" s="212"/>
      <c r="D7" s="212"/>
      <c r="E7" s="212"/>
      <c r="F7" s="212"/>
      <c r="G7" s="212"/>
      <c r="H7" s="212"/>
      <c r="I7" s="212"/>
      <c r="J7" s="212"/>
      <c r="K7" s="212"/>
      <c r="L7" s="212"/>
    </row>
  </sheetData>
  <mergeCells count="10">
    <mergeCell ref="A1:A2"/>
    <mergeCell ref="V1:AD1"/>
    <mergeCell ref="B3:D3"/>
    <mergeCell ref="B4:D4"/>
    <mergeCell ref="B5:D5"/>
    <mergeCell ref="B6:D6"/>
    <mergeCell ref="B1:D2"/>
    <mergeCell ref="E1:L1"/>
    <mergeCell ref="M1:U1"/>
    <mergeCell ref="B7:L7"/>
  </mergeCells>
  <pageMargins left="0.511811024" right="0.511811024" top="0.78740157499999996" bottom="0.78740157499999996" header="0.31496062000000002" footer="0.31496062000000002"/>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2CF86-462A-414F-8993-F79A6A2E2B2C}">
  <sheetPr>
    <tabColor theme="7" tint="-0.249977111117893"/>
  </sheetPr>
  <dimension ref="A1:AD6"/>
  <sheetViews>
    <sheetView zoomScale="70" zoomScaleNormal="70" workbookViewId="0">
      <selection activeCell="E3" sqref="E3:L5"/>
    </sheetView>
  </sheetViews>
  <sheetFormatPr defaultRowHeight="15" x14ac:dyDescent="0.25"/>
  <cols>
    <col min="2" max="2" width="25" customWidth="1"/>
    <col min="3" max="3" width="11.85546875" customWidth="1"/>
    <col min="4" max="4" width="23.42578125" customWidth="1"/>
    <col min="5" max="10" width="9.7109375" bestFit="1" customWidth="1"/>
    <col min="11" max="11" width="9.7109375" customWidth="1"/>
    <col min="12" max="12" width="9.7109375" bestFit="1" customWidth="1"/>
    <col min="13" max="19" width="21.85546875" customWidth="1"/>
    <col min="20" max="21" width="15.5703125" customWidth="1"/>
    <col min="22" max="23" width="15.85546875" customWidth="1"/>
    <col min="24" max="30" width="18.28515625" customWidth="1"/>
    <col min="31" max="32" width="15.5703125" customWidth="1"/>
  </cols>
  <sheetData>
    <row r="1" spans="1:30" s="23" customFormat="1" ht="59.25" customHeight="1" x14ac:dyDescent="0.25">
      <c r="A1" s="213" t="s">
        <v>1</v>
      </c>
      <c r="B1" s="215" t="s">
        <v>198</v>
      </c>
      <c r="C1" s="215"/>
      <c r="D1" s="215"/>
      <c r="E1" s="74" t="s">
        <v>175</v>
      </c>
      <c r="F1" s="74"/>
      <c r="G1" s="74"/>
      <c r="H1" s="74"/>
      <c r="I1" s="74"/>
      <c r="J1" s="74"/>
      <c r="K1" s="74"/>
      <c r="L1" s="74"/>
      <c r="M1" s="74" t="s">
        <v>231</v>
      </c>
      <c r="N1" s="74"/>
      <c r="O1" s="74"/>
      <c r="P1" s="74"/>
      <c r="Q1" s="74"/>
      <c r="R1" s="74"/>
      <c r="S1" s="74"/>
      <c r="T1" s="74"/>
      <c r="U1" s="74"/>
      <c r="V1" s="74" t="s">
        <v>234</v>
      </c>
      <c r="W1" s="74"/>
      <c r="X1" s="74"/>
      <c r="Y1" s="74"/>
      <c r="Z1" s="74"/>
      <c r="AA1" s="74"/>
      <c r="AB1" s="74"/>
      <c r="AC1" s="74"/>
      <c r="AD1" s="74"/>
    </row>
    <row r="2" spans="1:30" ht="175.5" customHeight="1" x14ac:dyDescent="0.25">
      <c r="A2" s="214"/>
      <c r="B2" s="215"/>
      <c r="C2" s="215"/>
      <c r="D2" s="215"/>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3" t="s">
        <v>11</v>
      </c>
      <c r="W2" s="3" t="s">
        <v>12</v>
      </c>
      <c r="X2" s="3" t="s">
        <v>13</v>
      </c>
      <c r="Y2" s="3" t="s">
        <v>14</v>
      </c>
      <c r="Z2" s="3" t="s">
        <v>15</v>
      </c>
      <c r="AA2" s="3" t="s">
        <v>16</v>
      </c>
      <c r="AB2" s="3" t="s">
        <v>251</v>
      </c>
      <c r="AC2" s="42" t="s">
        <v>252</v>
      </c>
      <c r="AD2" s="42" t="s">
        <v>253</v>
      </c>
    </row>
    <row r="3" spans="1:30" ht="57" customHeight="1" x14ac:dyDescent="0.25">
      <c r="A3" s="22">
        <v>8</v>
      </c>
      <c r="B3" s="126" t="s">
        <v>115</v>
      </c>
      <c r="C3" s="127"/>
      <c r="D3" s="128"/>
      <c r="E3" s="35">
        <v>45179</v>
      </c>
      <c r="F3" s="35">
        <v>45965.5</v>
      </c>
      <c r="G3" s="35">
        <v>46761.75</v>
      </c>
      <c r="H3" s="35">
        <v>45575</v>
      </c>
      <c r="I3" s="35">
        <v>44261.25</v>
      </c>
      <c r="J3" s="35">
        <v>43897.5</v>
      </c>
      <c r="K3" s="35">
        <v>43995.75</v>
      </c>
      <c r="L3" s="35">
        <v>44797.5</v>
      </c>
      <c r="M3" s="32">
        <f t="shared" ref="M3:Q5" si="0">(F3/E3-1)*100</f>
        <v>1.740853051196356</v>
      </c>
      <c r="N3" s="32">
        <f t="shared" si="0"/>
        <v>1.7322774689712883</v>
      </c>
      <c r="O3" s="32">
        <f t="shared" si="0"/>
        <v>-2.5378648147257099</v>
      </c>
      <c r="P3" s="32">
        <f t="shared" si="0"/>
        <v>-2.8826110806363103</v>
      </c>
      <c r="Q3" s="32">
        <f t="shared" si="0"/>
        <v>-0.82182495975599013</v>
      </c>
      <c r="R3" s="32">
        <f t="shared" ref="R3:S5" si="1">(K3/J3-1)*100</f>
        <v>0.22381684606185281</v>
      </c>
      <c r="S3" s="32">
        <f t="shared" si="1"/>
        <v>1.8223351119142084</v>
      </c>
      <c r="T3" s="29">
        <f t="shared" ref="T3:T5" si="2">(L3/G3-1)*100</f>
        <v>-4.200548525236969</v>
      </c>
      <c r="U3" s="29">
        <f t="shared" ref="U3:U5" si="3">(L3/E3-1)*100</f>
        <v>-0.84441886717280257</v>
      </c>
      <c r="V3" s="33">
        <f t="shared" ref="V3:Z5" si="4">F3-E3</f>
        <v>786.5</v>
      </c>
      <c r="W3" s="33">
        <f t="shared" si="4"/>
        <v>796.25</v>
      </c>
      <c r="X3" s="33">
        <f t="shared" si="4"/>
        <v>-1186.75</v>
      </c>
      <c r="Y3" s="33">
        <f t="shared" si="4"/>
        <v>-1313.75</v>
      </c>
      <c r="Z3" s="33">
        <f t="shared" si="4"/>
        <v>-363.75</v>
      </c>
      <c r="AA3" s="33">
        <f t="shared" ref="AA3:AB5" si="5">K3-J3</f>
        <v>98.25</v>
      </c>
      <c r="AB3" s="33">
        <f t="shared" si="5"/>
        <v>801.75</v>
      </c>
      <c r="AC3" s="30">
        <f t="shared" ref="AC3:AC5" si="6">L3-G3</f>
        <v>-1964.25</v>
      </c>
      <c r="AD3" s="30">
        <f t="shared" ref="AD3:AD5" si="7">L3-E3</f>
        <v>-381.5</v>
      </c>
    </row>
    <row r="4" spans="1:30" ht="57" customHeight="1" x14ac:dyDescent="0.25">
      <c r="A4" s="22">
        <v>9</v>
      </c>
      <c r="B4" s="124" t="s">
        <v>120</v>
      </c>
      <c r="C4" s="124"/>
      <c r="D4" s="124"/>
      <c r="E4" s="31">
        <v>34156.75</v>
      </c>
      <c r="F4" s="31">
        <v>35195.5</v>
      </c>
      <c r="G4" s="31">
        <v>36449.5</v>
      </c>
      <c r="H4" s="31">
        <v>35556.5</v>
      </c>
      <c r="I4" s="31">
        <v>34173.5</v>
      </c>
      <c r="J4" s="31">
        <v>33247.75</v>
      </c>
      <c r="K4" s="31">
        <v>32862.75</v>
      </c>
      <c r="L4" s="31">
        <v>33218.5</v>
      </c>
      <c r="M4" s="32">
        <f t="shared" si="0"/>
        <v>3.0411265708827795</v>
      </c>
      <c r="N4" s="32">
        <f t="shared" si="0"/>
        <v>3.5629554914690775</v>
      </c>
      <c r="O4" s="32">
        <f t="shared" si="0"/>
        <v>-2.4499650200963008</v>
      </c>
      <c r="P4" s="32">
        <f t="shared" si="0"/>
        <v>-3.8895841829201361</v>
      </c>
      <c r="Q4" s="32">
        <f t="shared" si="0"/>
        <v>-2.7089704010417437</v>
      </c>
      <c r="R4" s="32">
        <f t="shared" si="1"/>
        <v>-1.1579730959237811</v>
      </c>
      <c r="S4" s="32">
        <f t="shared" si="1"/>
        <v>1.0825326547534875</v>
      </c>
      <c r="T4" s="29">
        <f t="shared" si="2"/>
        <v>-8.8643191264626395</v>
      </c>
      <c r="U4" s="29">
        <f t="shared" si="3"/>
        <v>-2.7468948304507856</v>
      </c>
      <c r="V4" s="33">
        <f t="shared" si="4"/>
        <v>1038.75</v>
      </c>
      <c r="W4" s="33">
        <f t="shared" si="4"/>
        <v>1254</v>
      </c>
      <c r="X4" s="33">
        <f t="shared" si="4"/>
        <v>-893</v>
      </c>
      <c r="Y4" s="33">
        <f t="shared" si="4"/>
        <v>-1383</v>
      </c>
      <c r="Z4" s="33">
        <f t="shared" si="4"/>
        <v>-925.75</v>
      </c>
      <c r="AA4" s="33">
        <f t="shared" si="5"/>
        <v>-385</v>
      </c>
      <c r="AB4" s="33">
        <f t="shared" si="5"/>
        <v>355.75</v>
      </c>
      <c r="AC4" s="30">
        <f t="shared" si="6"/>
        <v>-3231</v>
      </c>
      <c r="AD4" s="30">
        <f t="shared" si="7"/>
        <v>-938.25</v>
      </c>
    </row>
    <row r="5" spans="1:30" ht="57" customHeight="1" x14ac:dyDescent="0.25">
      <c r="A5" s="22">
        <v>10</v>
      </c>
      <c r="B5" s="124" t="s">
        <v>121</v>
      </c>
      <c r="C5" s="124"/>
      <c r="D5" s="124"/>
      <c r="E5" s="31">
        <v>11022.25</v>
      </c>
      <c r="F5" s="31">
        <v>10770</v>
      </c>
      <c r="G5" s="31">
        <v>10312.75</v>
      </c>
      <c r="H5" s="31">
        <v>10018.5</v>
      </c>
      <c r="I5" s="31">
        <v>10087.5</v>
      </c>
      <c r="J5" s="31">
        <v>10649.75</v>
      </c>
      <c r="K5" s="31">
        <v>11133.25</v>
      </c>
      <c r="L5" s="31">
        <v>11579.25</v>
      </c>
      <c r="M5" s="32">
        <f t="shared" si="0"/>
        <v>-2.2885527002200146</v>
      </c>
      <c r="N5" s="32">
        <f t="shared" si="0"/>
        <v>-4.2455896007428056</v>
      </c>
      <c r="O5" s="32">
        <f t="shared" si="0"/>
        <v>-2.8532641632930122</v>
      </c>
      <c r="P5" s="32">
        <f t="shared" si="0"/>
        <v>0.68872585716424073</v>
      </c>
      <c r="Q5" s="32">
        <f t="shared" si="0"/>
        <v>5.5737298636926891</v>
      </c>
      <c r="R5" s="32">
        <f t="shared" si="1"/>
        <v>4.5400126763539106</v>
      </c>
      <c r="S5" s="32">
        <f t="shared" si="1"/>
        <v>4.0060180091168407</v>
      </c>
      <c r="T5" s="29">
        <f t="shared" si="2"/>
        <v>12.280914402075105</v>
      </c>
      <c r="U5" s="29">
        <f t="shared" si="3"/>
        <v>5.0534146839347649</v>
      </c>
      <c r="V5" s="33">
        <f t="shared" si="4"/>
        <v>-252.25</v>
      </c>
      <c r="W5" s="33">
        <f t="shared" si="4"/>
        <v>-457.25</v>
      </c>
      <c r="X5" s="33">
        <f t="shared" si="4"/>
        <v>-294.25</v>
      </c>
      <c r="Y5" s="33">
        <f t="shared" si="4"/>
        <v>69</v>
      </c>
      <c r="Z5" s="33">
        <f t="shared" si="4"/>
        <v>562.25</v>
      </c>
      <c r="AA5" s="33">
        <f t="shared" si="5"/>
        <v>483.5</v>
      </c>
      <c r="AB5" s="33">
        <f t="shared" si="5"/>
        <v>446</v>
      </c>
      <c r="AC5" s="30">
        <f t="shared" si="6"/>
        <v>1266.5</v>
      </c>
      <c r="AD5" s="30">
        <f t="shared" si="7"/>
        <v>557</v>
      </c>
    </row>
    <row r="6" spans="1:30" ht="15.75" x14ac:dyDescent="0.25">
      <c r="B6" s="49" t="s">
        <v>247</v>
      </c>
      <c r="C6" s="59"/>
      <c r="D6" s="59"/>
      <c r="E6" s="59"/>
      <c r="F6" s="59"/>
      <c r="G6" s="59"/>
      <c r="H6" s="59"/>
      <c r="I6" s="59"/>
      <c r="J6" s="59"/>
      <c r="K6" s="59"/>
      <c r="L6" s="59"/>
    </row>
  </sheetData>
  <mergeCells count="8">
    <mergeCell ref="A1:A2"/>
    <mergeCell ref="V1:AD1"/>
    <mergeCell ref="B3:D3"/>
    <mergeCell ref="B4:D4"/>
    <mergeCell ref="B5:D5"/>
    <mergeCell ref="B1:D2"/>
    <mergeCell ref="E1:L1"/>
    <mergeCell ref="M1:U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49DE-97D2-46A9-B671-5D47971DEC45}">
  <sheetPr>
    <tabColor theme="7" tint="-0.249977111117893"/>
  </sheetPr>
  <dimension ref="A1:AD6"/>
  <sheetViews>
    <sheetView zoomScale="70" zoomScaleNormal="70" workbookViewId="0">
      <selection activeCell="AC2" sqref="AC2:AD2"/>
    </sheetView>
  </sheetViews>
  <sheetFormatPr defaultRowHeight="15" x14ac:dyDescent="0.25"/>
  <cols>
    <col min="2" max="2" width="25" customWidth="1"/>
    <col min="3" max="3" width="11.85546875" customWidth="1"/>
    <col min="4" max="4" width="23.42578125" customWidth="1"/>
    <col min="5" max="10" width="9.140625" bestFit="1" customWidth="1"/>
    <col min="11" max="11" width="9.140625" customWidth="1"/>
    <col min="12" max="12" width="9.140625" bestFit="1" customWidth="1"/>
    <col min="13" max="14" width="12.28515625" customWidth="1"/>
    <col min="15" max="21" width="15.5703125" customWidth="1"/>
    <col min="22" max="23" width="15.85546875" customWidth="1"/>
    <col min="24" max="30" width="18.28515625" customWidth="1"/>
    <col min="31" max="32" width="15.5703125" customWidth="1"/>
  </cols>
  <sheetData>
    <row r="1" spans="1:30" s="23" customFormat="1" ht="59.25" customHeight="1" x14ac:dyDescent="0.25">
      <c r="A1" s="213" t="s">
        <v>1</v>
      </c>
      <c r="B1" s="215" t="s">
        <v>199</v>
      </c>
      <c r="C1" s="215"/>
      <c r="D1" s="215"/>
      <c r="E1" s="74" t="s">
        <v>175</v>
      </c>
      <c r="F1" s="74"/>
      <c r="G1" s="74"/>
      <c r="H1" s="74"/>
      <c r="I1" s="74"/>
      <c r="J1" s="74"/>
      <c r="K1" s="74"/>
      <c r="L1" s="74"/>
      <c r="M1" s="74" t="s">
        <v>231</v>
      </c>
      <c r="N1" s="74"/>
      <c r="O1" s="74"/>
      <c r="P1" s="74"/>
      <c r="Q1" s="74"/>
      <c r="R1" s="74"/>
      <c r="S1" s="74"/>
      <c r="T1" s="74"/>
      <c r="U1" s="74"/>
      <c r="V1" s="74" t="s">
        <v>233</v>
      </c>
      <c r="W1" s="74"/>
      <c r="X1" s="74"/>
      <c r="Y1" s="74"/>
      <c r="Z1" s="74"/>
      <c r="AA1" s="74"/>
      <c r="AB1" s="74"/>
      <c r="AC1" s="74"/>
      <c r="AD1" s="74"/>
    </row>
    <row r="2" spans="1:30" ht="175.5" customHeight="1" x14ac:dyDescent="0.25">
      <c r="A2" s="214"/>
      <c r="B2" s="215"/>
      <c r="C2" s="215"/>
      <c r="D2" s="215"/>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3" t="s">
        <v>11</v>
      </c>
      <c r="W2" s="3" t="s">
        <v>12</v>
      </c>
      <c r="X2" s="3" t="s">
        <v>13</v>
      </c>
      <c r="Y2" s="3" t="s">
        <v>14</v>
      </c>
      <c r="Z2" s="3" t="s">
        <v>15</v>
      </c>
      <c r="AA2" s="3" t="s">
        <v>16</v>
      </c>
      <c r="AB2" s="3" t="s">
        <v>251</v>
      </c>
      <c r="AC2" s="42" t="s">
        <v>252</v>
      </c>
      <c r="AD2" s="42" t="s">
        <v>253</v>
      </c>
    </row>
    <row r="3" spans="1:30" ht="69.75" customHeight="1" x14ac:dyDescent="0.25">
      <c r="A3" s="22">
        <v>11</v>
      </c>
      <c r="B3" s="126" t="s">
        <v>115</v>
      </c>
      <c r="C3" s="127"/>
      <c r="D3" s="128"/>
      <c r="E3" s="35">
        <v>6108.75</v>
      </c>
      <c r="F3" s="35">
        <v>5956.25</v>
      </c>
      <c r="G3" s="35">
        <v>5943.5</v>
      </c>
      <c r="H3" s="35">
        <v>6050</v>
      </c>
      <c r="I3" s="35">
        <v>6144</v>
      </c>
      <c r="J3" s="35">
        <v>6155</v>
      </c>
      <c r="K3" s="35">
        <v>6223.75</v>
      </c>
      <c r="L3" s="35">
        <v>6248.5</v>
      </c>
      <c r="M3" s="32">
        <f t="shared" ref="M3:Q5" si="0">(F3/E3-1)*100</f>
        <v>-2.4964190710047074</v>
      </c>
      <c r="N3" s="32">
        <f t="shared" si="0"/>
        <v>-0.21406086044071237</v>
      </c>
      <c r="O3" s="32">
        <f t="shared" si="0"/>
        <v>1.7918734752250254</v>
      </c>
      <c r="P3" s="32">
        <f t="shared" si="0"/>
        <v>1.5537190082644647</v>
      </c>
      <c r="Q3" s="32">
        <f t="shared" si="0"/>
        <v>0.17903645833332593</v>
      </c>
      <c r="R3" s="32">
        <f t="shared" ref="R3:S5" si="1">(K3/J3-1)*100</f>
        <v>1.1169780666125062</v>
      </c>
      <c r="S3" s="32">
        <f t="shared" si="1"/>
        <v>0.39767021490260124</v>
      </c>
      <c r="T3" s="29">
        <f t="shared" ref="T3:T5" si="2">(L3/G3-1)*100</f>
        <v>5.131656431395637</v>
      </c>
      <c r="U3" s="29">
        <f t="shared" ref="U3:U5" si="3">(L3/E3-1)*100</f>
        <v>2.2877020667075865</v>
      </c>
      <c r="V3" s="33">
        <f t="shared" ref="V3:Z5" si="4">F3-E3</f>
        <v>-152.5</v>
      </c>
      <c r="W3" s="33">
        <f t="shared" si="4"/>
        <v>-12.75</v>
      </c>
      <c r="X3" s="33">
        <f t="shared" si="4"/>
        <v>106.5</v>
      </c>
      <c r="Y3" s="33">
        <f t="shared" si="4"/>
        <v>94</v>
      </c>
      <c r="Z3" s="33">
        <f t="shared" si="4"/>
        <v>11</v>
      </c>
      <c r="AA3" s="33">
        <f t="shared" ref="AA3:AB5" si="5">K3-J3</f>
        <v>68.75</v>
      </c>
      <c r="AB3" s="33">
        <f t="shared" si="5"/>
        <v>24.75</v>
      </c>
      <c r="AC3" s="30">
        <f t="shared" ref="AC3:AC5" si="6">L3-G3</f>
        <v>305</v>
      </c>
      <c r="AD3" s="30">
        <f t="shared" ref="AD3:AD5" si="7">L3-E3</f>
        <v>139.75</v>
      </c>
    </row>
    <row r="4" spans="1:30" ht="69.75" customHeight="1" x14ac:dyDescent="0.25">
      <c r="A4" s="22">
        <v>12</v>
      </c>
      <c r="B4" s="124" t="s">
        <v>120</v>
      </c>
      <c r="C4" s="124"/>
      <c r="D4" s="124"/>
      <c r="E4" s="31">
        <v>1924.5</v>
      </c>
      <c r="F4" s="31">
        <v>1841</v>
      </c>
      <c r="G4" s="31">
        <v>1892.75</v>
      </c>
      <c r="H4" s="31">
        <v>1953.25</v>
      </c>
      <c r="I4" s="31">
        <v>2046.5</v>
      </c>
      <c r="J4" s="31">
        <v>1866.75</v>
      </c>
      <c r="K4" s="31">
        <v>1819</v>
      </c>
      <c r="L4" s="31">
        <v>1764.25</v>
      </c>
      <c r="M4" s="32">
        <f t="shared" si="0"/>
        <v>-4.3387892959210195</v>
      </c>
      <c r="N4" s="32">
        <f t="shared" si="0"/>
        <v>2.8109722976643159</v>
      </c>
      <c r="O4" s="32">
        <f t="shared" si="0"/>
        <v>3.1964073438119245</v>
      </c>
      <c r="P4" s="32">
        <f t="shared" si="0"/>
        <v>4.7740944579546918</v>
      </c>
      <c r="Q4" s="32">
        <f t="shared" si="0"/>
        <v>-8.7832885414121709</v>
      </c>
      <c r="R4" s="32">
        <f t="shared" si="1"/>
        <v>-2.557921521360651</v>
      </c>
      <c r="S4" s="32">
        <f t="shared" si="1"/>
        <v>-3.0098955470038491</v>
      </c>
      <c r="T4" s="29">
        <f t="shared" si="2"/>
        <v>-6.7890635318980319</v>
      </c>
      <c r="U4" s="29">
        <f t="shared" si="3"/>
        <v>-8.3268381397765605</v>
      </c>
      <c r="V4" s="33">
        <f t="shared" si="4"/>
        <v>-83.5</v>
      </c>
      <c r="W4" s="33">
        <f t="shared" si="4"/>
        <v>51.75</v>
      </c>
      <c r="X4" s="33">
        <f t="shared" si="4"/>
        <v>60.5</v>
      </c>
      <c r="Y4" s="33">
        <f t="shared" si="4"/>
        <v>93.25</v>
      </c>
      <c r="Z4" s="33">
        <f t="shared" si="4"/>
        <v>-179.75</v>
      </c>
      <c r="AA4" s="33">
        <f t="shared" si="5"/>
        <v>-47.75</v>
      </c>
      <c r="AB4" s="33">
        <f t="shared" si="5"/>
        <v>-54.75</v>
      </c>
      <c r="AC4" s="30">
        <f t="shared" si="6"/>
        <v>-128.5</v>
      </c>
      <c r="AD4" s="30">
        <f t="shared" si="7"/>
        <v>-160.25</v>
      </c>
    </row>
    <row r="5" spans="1:30" ht="69.75" customHeight="1" x14ac:dyDescent="0.25">
      <c r="A5" s="22">
        <v>13</v>
      </c>
      <c r="B5" s="124" t="s">
        <v>121</v>
      </c>
      <c r="C5" s="124"/>
      <c r="D5" s="124"/>
      <c r="E5" s="31">
        <v>4184</v>
      </c>
      <c r="F5" s="31">
        <v>4115</v>
      </c>
      <c r="G5" s="31">
        <v>4050.75</v>
      </c>
      <c r="H5" s="31">
        <v>4097</v>
      </c>
      <c r="I5" s="31">
        <v>4097.25</v>
      </c>
      <c r="J5" s="31">
        <v>4288.25</v>
      </c>
      <c r="K5" s="31">
        <v>4404.5</v>
      </c>
      <c r="L5" s="31">
        <v>4484.25</v>
      </c>
      <c r="M5" s="32">
        <f t="shared" si="0"/>
        <v>-1.6491395793499009</v>
      </c>
      <c r="N5" s="32">
        <f t="shared" si="0"/>
        <v>-1.5613608748481167</v>
      </c>
      <c r="O5" s="32">
        <f t="shared" si="0"/>
        <v>1.1417638708881128</v>
      </c>
      <c r="P5" s="32">
        <f t="shared" si="0"/>
        <v>6.1020258725896781E-3</v>
      </c>
      <c r="Q5" s="32">
        <f t="shared" si="0"/>
        <v>4.6616633107572136</v>
      </c>
      <c r="R5" s="32">
        <f t="shared" si="1"/>
        <v>2.7108960531685433</v>
      </c>
      <c r="S5" s="32">
        <f t="shared" si="1"/>
        <v>1.8106482007038238</v>
      </c>
      <c r="T5" s="29">
        <f t="shared" si="2"/>
        <v>10.701721903351235</v>
      </c>
      <c r="U5" s="29">
        <f t="shared" si="3"/>
        <v>7.1761472275334581</v>
      </c>
      <c r="V5" s="33">
        <f t="shared" si="4"/>
        <v>-69</v>
      </c>
      <c r="W5" s="33">
        <f t="shared" si="4"/>
        <v>-64.25</v>
      </c>
      <c r="X5" s="33">
        <f t="shared" si="4"/>
        <v>46.25</v>
      </c>
      <c r="Y5" s="33">
        <f t="shared" si="4"/>
        <v>0.25</v>
      </c>
      <c r="Z5" s="33">
        <f t="shared" si="4"/>
        <v>191</v>
      </c>
      <c r="AA5" s="33">
        <f t="shared" si="5"/>
        <v>116.25</v>
      </c>
      <c r="AB5" s="33">
        <f t="shared" si="5"/>
        <v>79.75</v>
      </c>
      <c r="AC5" s="30">
        <f t="shared" si="6"/>
        <v>433.5</v>
      </c>
      <c r="AD5" s="30">
        <f t="shared" si="7"/>
        <v>300.25</v>
      </c>
    </row>
    <row r="6" spans="1:30" ht="15.75" x14ac:dyDescent="0.25">
      <c r="B6" s="212" t="s">
        <v>247</v>
      </c>
      <c r="C6" s="212"/>
      <c r="D6" s="212"/>
      <c r="E6" s="212"/>
      <c r="F6" s="212"/>
      <c r="G6" s="212"/>
      <c r="H6" s="212"/>
      <c r="I6" s="212"/>
      <c r="J6" s="212"/>
      <c r="K6" s="212"/>
      <c r="L6" s="212"/>
    </row>
  </sheetData>
  <mergeCells count="9">
    <mergeCell ref="B6:L6"/>
    <mergeCell ref="A1:A2"/>
    <mergeCell ref="V1:AD1"/>
    <mergeCell ref="B3:D3"/>
    <mergeCell ref="B4:D4"/>
    <mergeCell ref="B5:D5"/>
    <mergeCell ref="B1:D2"/>
    <mergeCell ref="E1:L1"/>
    <mergeCell ref="M1:U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48362-5958-4232-B041-AF661D9E6FB7}">
  <sheetPr>
    <tabColor theme="7" tint="-0.249977111117893"/>
  </sheetPr>
  <dimension ref="A1:AG120"/>
  <sheetViews>
    <sheetView tabSelected="1" zoomScale="70" zoomScaleNormal="70" workbookViewId="0">
      <pane xSplit="6" ySplit="5" topLeftCell="G6" activePane="bottomRight" state="frozen"/>
      <selection pane="topRight" activeCell="G1" sqref="G1"/>
      <selection pane="bottomLeft" activeCell="A6" sqref="A6"/>
      <selection pane="bottomRight" activeCell="D15" sqref="D15:F15"/>
    </sheetView>
  </sheetViews>
  <sheetFormatPr defaultRowHeight="19.5" customHeight="1" x14ac:dyDescent="0.25"/>
  <cols>
    <col min="1" max="1" width="8.140625" style="24" customWidth="1"/>
    <col min="2" max="2" width="23.42578125" style="24" customWidth="1"/>
    <col min="3" max="3" width="30" style="24" customWidth="1"/>
    <col min="4" max="4" width="21.140625" style="25" customWidth="1"/>
    <col min="5" max="5" width="20.85546875" style="25" customWidth="1"/>
    <col min="6" max="6" width="28.7109375" style="25" customWidth="1"/>
    <col min="7" max="12" width="11.140625" style="24" bestFit="1" customWidth="1"/>
    <col min="13" max="13" width="11.140625" style="24" customWidth="1"/>
    <col min="14" max="14" width="11.140625" style="24" bestFit="1" customWidth="1"/>
    <col min="15" max="20" width="19" style="24" bestFit="1" customWidth="1"/>
    <col min="21" max="21" width="19" style="24" customWidth="1"/>
    <col min="22" max="22" width="16" style="24" bestFit="1" customWidth="1"/>
    <col min="23" max="23" width="16" style="26" bestFit="1" customWidth="1"/>
    <col min="24" max="29" width="19" style="24" bestFit="1" customWidth="1"/>
    <col min="30" max="30" width="19" style="24" customWidth="1"/>
    <col min="31" max="31" width="18.85546875" style="24" bestFit="1" customWidth="1"/>
    <col min="32" max="32" width="19.85546875" style="24" bestFit="1" customWidth="1"/>
    <col min="33" max="259" width="9.140625" style="24"/>
    <col min="260" max="260" width="8.140625" style="24" customWidth="1"/>
    <col min="261" max="261" width="23.42578125" style="24" customWidth="1"/>
    <col min="262" max="262" width="41.5703125" style="24" customWidth="1"/>
    <col min="263" max="264" width="58.7109375" style="24" customWidth="1"/>
    <col min="265" max="265" width="34" style="24" customWidth="1"/>
    <col min="266" max="272" width="16.140625" style="24" customWidth="1"/>
    <col min="273" max="273" width="11" style="24" customWidth="1"/>
    <col min="274" max="278" width="10.7109375" style="24" customWidth="1"/>
    <col min="279" max="280" width="14.85546875" style="24" customWidth="1"/>
    <col min="281" max="286" width="10.7109375" style="24" customWidth="1"/>
    <col min="287" max="287" width="15" style="24" customWidth="1"/>
    <col min="288" max="288" width="16.42578125" style="24" customWidth="1"/>
    <col min="289" max="515" width="9.140625" style="24"/>
    <col min="516" max="516" width="8.140625" style="24" customWidth="1"/>
    <col min="517" max="517" width="23.42578125" style="24" customWidth="1"/>
    <col min="518" max="518" width="41.5703125" style="24" customWidth="1"/>
    <col min="519" max="520" width="58.7109375" style="24" customWidth="1"/>
    <col min="521" max="521" width="34" style="24" customWidth="1"/>
    <col min="522" max="528" width="16.140625" style="24" customWidth="1"/>
    <col min="529" max="529" width="11" style="24" customWidth="1"/>
    <col min="530" max="534" width="10.7109375" style="24" customWidth="1"/>
    <col min="535" max="536" width="14.85546875" style="24" customWidth="1"/>
    <col min="537" max="542" width="10.7109375" style="24" customWidth="1"/>
    <col min="543" max="543" width="15" style="24" customWidth="1"/>
    <col min="544" max="544" width="16.42578125" style="24" customWidth="1"/>
    <col min="545" max="771" width="9.140625" style="24"/>
    <col min="772" max="772" width="8.140625" style="24" customWidth="1"/>
    <col min="773" max="773" width="23.42578125" style="24" customWidth="1"/>
    <col min="774" max="774" width="41.5703125" style="24" customWidth="1"/>
    <col min="775" max="776" width="58.7109375" style="24" customWidth="1"/>
    <col min="777" max="777" width="34" style="24" customWidth="1"/>
    <col min="778" max="784" width="16.140625" style="24" customWidth="1"/>
    <col min="785" max="785" width="11" style="24" customWidth="1"/>
    <col min="786" max="790" width="10.7109375" style="24" customWidth="1"/>
    <col min="791" max="792" width="14.85546875" style="24" customWidth="1"/>
    <col min="793" max="798" width="10.7109375" style="24" customWidth="1"/>
    <col min="799" max="799" width="15" style="24" customWidth="1"/>
    <col min="800" max="800" width="16.42578125" style="24" customWidth="1"/>
    <col min="801" max="1027" width="9.140625" style="24"/>
    <col min="1028" max="1028" width="8.140625" style="24" customWidth="1"/>
    <col min="1029" max="1029" width="23.42578125" style="24" customWidth="1"/>
    <col min="1030" max="1030" width="41.5703125" style="24" customWidth="1"/>
    <col min="1031" max="1032" width="58.7109375" style="24" customWidth="1"/>
    <col min="1033" max="1033" width="34" style="24" customWidth="1"/>
    <col min="1034" max="1040" width="16.140625" style="24" customWidth="1"/>
    <col min="1041" max="1041" width="11" style="24" customWidth="1"/>
    <col min="1042" max="1046" width="10.7109375" style="24" customWidth="1"/>
    <col min="1047" max="1048" width="14.85546875" style="24" customWidth="1"/>
    <col min="1049" max="1054" width="10.7109375" style="24" customWidth="1"/>
    <col min="1055" max="1055" width="15" style="24" customWidth="1"/>
    <col min="1056" max="1056" width="16.42578125" style="24" customWidth="1"/>
    <col min="1057" max="1283" width="9.140625" style="24"/>
    <col min="1284" max="1284" width="8.140625" style="24" customWidth="1"/>
    <col min="1285" max="1285" width="23.42578125" style="24" customWidth="1"/>
    <col min="1286" max="1286" width="41.5703125" style="24" customWidth="1"/>
    <col min="1287" max="1288" width="58.7109375" style="24" customWidth="1"/>
    <col min="1289" max="1289" width="34" style="24" customWidth="1"/>
    <col min="1290" max="1296" width="16.140625" style="24" customWidth="1"/>
    <col min="1297" max="1297" width="11" style="24" customWidth="1"/>
    <col min="1298" max="1302" width="10.7109375" style="24" customWidth="1"/>
    <col min="1303" max="1304" width="14.85546875" style="24" customWidth="1"/>
    <col min="1305" max="1310" width="10.7109375" style="24" customWidth="1"/>
    <col min="1311" max="1311" width="15" style="24" customWidth="1"/>
    <col min="1312" max="1312" width="16.42578125" style="24" customWidth="1"/>
    <col min="1313" max="1539" width="9.140625" style="24"/>
    <col min="1540" max="1540" width="8.140625" style="24" customWidth="1"/>
    <col min="1541" max="1541" width="23.42578125" style="24" customWidth="1"/>
    <col min="1542" max="1542" width="41.5703125" style="24" customWidth="1"/>
    <col min="1543" max="1544" width="58.7109375" style="24" customWidth="1"/>
    <col min="1545" max="1545" width="34" style="24" customWidth="1"/>
    <col min="1546" max="1552" width="16.140625" style="24" customWidth="1"/>
    <col min="1553" max="1553" width="11" style="24" customWidth="1"/>
    <col min="1554" max="1558" width="10.7109375" style="24" customWidth="1"/>
    <col min="1559" max="1560" width="14.85546875" style="24" customWidth="1"/>
    <col min="1561" max="1566" width="10.7109375" style="24" customWidth="1"/>
    <col min="1567" max="1567" width="15" style="24" customWidth="1"/>
    <col min="1568" max="1568" width="16.42578125" style="24" customWidth="1"/>
    <col min="1569" max="1795" width="9.140625" style="24"/>
    <col min="1796" max="1796" width="8.140625" style="24" customWidth="1"/>
    <col min="1797" max="1797" width="23.42578125" style="24" customWidth="1"/>
    <col min="1798" max="1798" width="41.5703125" style="24" customWidth="1"/>
    <col min="1799" max="1800" width="58.7109375" style="24" customWidth="1"/>
    <col min="1801" max="1801" width="34" style="24" customWidth="1"/>
    <col min="1802" max="1808" width="16.140625" style="24" customWidth="1"/>
    <col min="1809" max="1809" width="11" style="24" customWidth="1"/>
    <col min="1810" max="1814" width="10.7109375" style="24" customWidth="1"/>
    <col min="1815" max="1816" width="14.85546875" style="24" customWidth="1"/>
    <col min="1817" max="1822" width="10.7109375" style="24" customWidth="1"/>
    <col min="1823" max="1823" width="15" style="24" customWidth="1"/>
    <col min="1824" max="1824" width="16.42578125" style="24" customWidth="1"/>
    <col min="1825" max="2051" width="9.140625" style="24"/>
    <col min="2052" max="2052" width="8.140625" style="24" customWidth="1"/>
    <col min="2053" max="2053" width="23.42578125" style="24" customWidth="1"/>
    <col min="2054" max="2054" width="41.5703125" style="24" customWidth="1"/>
    <col min="2055" max="2056" width="58.7109375" style="24" customWidth="1"/>
    <col min="2057" max="2057" width="34" style="24" customWidth="1"/>
    <col min="2058" max="2064" width="16.140625" style="24" customWidth="1"/>
    <col min="2065" max="2065" width="11" style="24" customWidth="1"/>
    <col min="2066" max="2070" width="10.7109375" style="24" customWidth="1"/>
    <col min="2071" max="2072" width="14.85546875" style="24" customWidth="1"/>
    <col min="2073" max="2078" width="10.7109375" style="24" customWidth="1"/>
    <col min="2079" max="2079" width="15" style="24" customWidth="1"/>
    <col min="2080" max="2080" width="16.42578125" style="24" customWidth="1"/>
    <col min="2081" max="2307" width="9.140625" style="24"/>
    <col min="2308" max="2308" width="8.140625" style="24" customWidth="1"/>
    <col min="2309" max="2309" width="23.42578125" style="24" customWidth="1"/>
    <col min="2310" max="2310" width="41.5703125" style="24" customWidth="1"/>
    <col min="2311" max="2312" width="58.7109375" style="24" customWidth="1"/>
    <col min="2313" max="2313" width="34" style="24" customWidth="1"/>
    <col min="2314" max="2320" width="16.140625" style="24" customWidth="1"/>
    <col min="2321" max="2321" width="11" style="24" customWidth="1"/>
    <col min="2322" max="2326" width="10.7109375" style="24" customWidth="1"/>
    <col min="2327" max="2328" width="14.85546875" style="24" customWidth="1"/>
    <col min="2329" max="2334" width="10.7109375" style="24" customWidth="1"/>
    <col min="2335" max="2335" width="15" style="24" customWidth="1"/>
    <col min="2336" max="2336" width="16.42578125" style="24" customWidth="1"/>
    <col min="2337" max="2563" width="9.140625" style="24"/>
    <col min="2564" max="2564" width="8.140625" style="24" customWidth="1"/>
    <col min="2565" max="2565" width="23.42578125" style="24" customWidth="1"/>
    <col min="2566" max="2566" width="41.5703125" style="24" customWidth="1"/>
    <col min="2567" max="2568" width="58.7109375" style="24" customWidth="1"/>
    <col min="2569" max="2569" width="34" style="24" customWidth="1"/>
    <col min="2570" max="2576" width="16.140625" style="24" customWidth="1"/>
    <col min="2577" max="2577" width="11" style="24" customWidth="1"/>
    <col min="2578" max="2582" width="10.7109375" style="24" customWidth="1"/>
    <col min="2583" max="2584" width="14.85546875" style="24" customWidth="1"/>
    <col min="2585" max="2590" width="10.7109375" style="24" customWidth="1"/>
    <col min="2591" max="2591" width="15" style="24" customWidth="1"/>
    <col min="2592" max="2592" width="16.42578125" style="24" customWidth="1"/>
    <col min="2593" max="2819" width="9.140625" style="24"/>
    <col min="2820" max="2820" width="8.140625" style="24" customWidth="1"/>
    <col min="2821" max="2821" width="23.42578125" style="24" customWidth="1"/>
    <col min="2822" max="2822" width="41.5703125" style="24" customWidth="1"/>
    <col min="2823" max="2824" width="58.7109375" style="24" customWidth="1"/>
    <col min="2825" max="2825" width="34" style="24" customWidth="1"/>
    <col min="2826" max="2832" width="16.140625" style="24" customWidth="1"/>
    <col min="2833" max="2833" width="11" style="24" customWidth="1"/>
    <col min="2834" max="2838" width="10.7109375" style="24" customWidth="1"/>
    <col min="2839" max="2840" width="14.85546875" style="24" customWidth="1"/>
    <col min="2841" max="2846" width="10.7109375" style="24" customWidth="1"/>
    <col min="2847" max="2847" width="15" style="24" customWidth="1"/>
    <col min="2848" max="2848" width="16.42578125" style="24" customWidth="1"/>
    <col min="2849" max="3075" width="9.140625" style="24"/>
    <col min="3076" max="3076" width="8.140625" style="24" customWidth="1"/>
    <col min="3077" max="3077" width="23.42578125" style="24" customWidth="1"/>
    <col min="3078" max="3078" width="41.5703125" style="24" customWidth="1"/>
    <col min="3079" max="3080" width="58.7109375" style="24" customWidth="1"/>
    <col min="3081" max="3081" width="34" style="24" customWidth="1"/>
    <col min="3082" max="3088" width="16.140625" style="24" customWidth="1"/>
    <col min="3089" max="3089" width="11" style="24" customWidth="1"/>
    <col min="3090" max="3094" width="10.7109375" style="24" customWidth="1"/>
    <col min="3095" max="3096" width="14.85546875" style="24" customWidth="1"/>
    <col min="3097" max="3102" width="10.7109375" style="24" customWidth="1"/>
    <col min="3103" max="3103" width="15" style="24" customWidth="1"/>
    <col min="3104" max="3104" width="16.42578125" style="24" customWidth="1"/>
    <col min="3105" max="3331" width="9.140625" style="24"/>
    <col min="3332" max="3332" width="8.140625" style="24" customWidth="1"/>
    <col min="3333" max="3333" width="23.42578125" style="24" customWidth="1"/>
    <col min="3334" max="3334" width="41.5703125" style="24" customWidth="1"/>
    <col min="3335" max="3336" width="58.7109375" style="24" customWidth="1"/>
    <col min="3337" max="3337" width="34" style="24" customWidth="1"/>
    <col min="3338" max="3344" width="16.140625" style="24" customWidth="1"/>
    <col min="3345" max="3345" width="11" style="24" customWidth="1"/>
    <col min="3346" max="3350" width="10.7109375" style="24" customWidth="1"/>
    <col min="3351" max="3352" width="14.85546875" style="24" customWidth="1"/>
    <col min="3353" max="3358" width="10.7109375" style="24" customWidth="1"/>
    <col min="3359" max="3359" width="15" style="24" customWidth="1"/>
    <col min="3360" max="3360" width="16.42578125" style="24" customWidth="1"/>
    <col min="3361" max="3587" width="9.140625" style="24"/>
    <col min="3588" max="3588" width="8.140625" style="24" customWidth="1"/>
    <col min="3589" max="3589" width="23.42578125" style="24" customWidth="1"/>
    <col min="3590" max="3590" width="41.5703125" style="24" customWidth="1"/>
    <col min="3591" max="3592" width="58.7109375" style="24" customWidth="1"/>
    <col min="3593" max="3593" width="34" style="24" customWidth="1"/>
    <col min="3594" max="3600" width="16.140625" style="24" customWidth="1"/>
    <col min="3601" max="3601" width="11" style="24" customWidth="1"/>
    <col min="3602" max="3606" width="10.7109375" style="24" customWidth="1"/>
    <col min="3607" max="3608" width="14.85546875" style="24" customWidth="1"/>
    <col min="3609" max="3614" width="10.7109375" style="24" customWidth="1"/>
    <col min="3615" max="3615" width="15" style="24" customWidth="1"/>
    <col min="3616" max="3616" width="16.42578125" style="24" customWidth="1"/>
    <col min="3617" max="3843" width="9.140625" style="24"/>
    <col min="3844" max="3844" width="8.140625" style="24" customWidth="1"/>
    <col min="3845" max="3845" width="23.42578125" style="24" customWidth="1"/>
    <col min="3846" max="3846" width="41.5703125" style="24" customWidth="1"/>
    <col min="3847" max="3848" width="58.7109375" style="24" customWidth="1"/>
    <col min="3849" max="3849" width="34" style="24" customWidth="1"/>
    <col min="3850" max="3856" width="16.140625" style="24" customWidth="1"/>
    <col min="3857" max="3857" width="11" style="24" customWidth="1"/>
    <col min="3858" max="3862" width="10.7109375" style="24" customWidth="1"/>
    <col min="3863" max="3864" width="14.85546875" style="24" customWidth="1"/>
    <col min="3865" max="3870" width="10.7109375" style="24" customWidth="1"/>
    <col min="3871" max="3871" width="15" style="24" customWidth="1"/>
    <col min="3872" max="3872" width="16.42578125" style="24" customWidth="1"/>
    <col min="3873" max="4099" width="9.140625" style="24"/>
    <col min="4100" max="4100" width="8.140625" style="24" customWidth="1"/>
    <col min="4101" max="4101" width="23.42578125" style="24" customWidth="1"/>
    <col min="4102" max="4102" width="41.5703125" style="24" customWidth="1"/>
    <col min="4103" max="4104" width="58.7109375" style="24" customWidth="1"/>
    <col min="4105" max="4105" width="34" style="24" customWidth="1"/>
    <col min="4106" max="4112" width="16.140625" style="24" customWidth="1"/>
    <col min="4113" max="4113" width="11" style="24" customWidth="1"/>
    <col min="4114" max="4118" width="10.7109375" style="24" customWidth="1"/>
    <col min="4119" max="4120" width="14.85546875" style="24" customWidth="1"/>
    <col min="4121" max="4126" width="10.7109375" style="24" customWidth="1"/>
    <col min="4127" max="4127" width="15" style="24" customWidth="1"/>
    <col min="4128" max="4128" width="16.42578125" style="24" customWidth="1"/>
    <col min="4129" max="4355" width="9.140625" style="24"/>
    <col min="4356" max="4356" width="8.140625" style="24" customWidth="1"/>
    <col min="4357" max="4357" width="23.42578125" style="24" customWidth="1"/>
    <col min="4358" max="4358" width="41.5703125" style="24" customWidth="1"/>
    <col min="4359" max="4360" width="58.7109375" style="24" customWidth="1"/>
    <col min="4361" max="4361" width="34" style="24" customWidth="1"/>
    <col min="4362" max="4368" width="16.140625" style="24" customWidth="1"/>
    <col min="4369" max="4369" width="11" style="24" customWidth="1"/>
    <col min="4370" max="4374" width="10.7109375" style="24" customWidth="1"/>
    <col min="4375" max="4376" width="14.85546875" style="24" customWidth="1"/>
    <col min="4377" max="4382" width="10.7109375" style="24" customWidth="1"/>
    <col min="4383" max="4383" width="15" style="24" customWidth="1"/>
    <col min="4384" max="4384" width="16.42578125" style="24" customWidth="1"/>
    <col min="4385" max="4611" width="9.140625" style="24"/>
    <col min="4612" max="4612" width="8.140625" style="24" customWidth="1"/>
    <col min="4613" max="4613" width="23.42578125" style="24" customWidth="1"/>
    <col min="4614" max="4614" width="41.5703125" style="24" customWidth="1"/>
    <col min="4615" max="4616" width="58.7109375" style="24" customWidth="1"/>
    <col min="4617" max="4617" width="34" style="24" customWidth="1"/>
    <col min="4618" max="4624" width="16.140625" style="24" customWidth="1"/>
    <col min="4625" max="4625" width="11" style="24" customWidth="1"/>
    <col min="4626" max="4630" width="10.7109375" style="24" customWidth="1"/>
    <col min="4631" max="4632" width="14.85546875" style="24" customWidth="1"/>
    <col min="4633" max="4638" width="10.7109375" style="24" customWidth="1"/>
    <col min="4639" max="4639" width="15" style="24" customWidth="1"/>
    <col min="4640" max="4640" width="16.42578125" style="24" customWidth="1"/>
    <col min="4641" max="4867" width="9.140625" style="24"/>
    <col min="4868" max="4868" width="8.140625" style="24" customWidth="1"/>
    <col min="4869" max="4869" width="23.42578125" style="24" customWidth="1"/>
    <col min="4870" max="4870" width="41.5703125" style="24" customWidth="1"/>
    <col min="4871" max="4872" width="58.7109375" style="24" customWidth="1"/>
    <col min="4873" max="4873" width="34" style="24" customWidth="1"/>
    <col min="4874" max="4880" width="16.140625" style="24" customWidth="1"/>
    <col min="4881" max="4881" width="11" style="24" customWidth="1"/>
    <col min="4882" max="4886" width="10.7109375" style="24" customWidth="1"/>
    <col min="4887" max="4888" width="14.85546875" style="24" customWidth="1"/>
    <col min="4889" max="4894" width="10.7109375" style="24" customWidth="1"/>
    <col min="4895" max="4895" width="15" style="24" customWidth="1"/>
    <col min="4896" max="4896" width="16.42578125" style="24" customWidth="1"/>
    <col min="4897" max="5123" width="9.140625" style="24"/>
    <col min="5124" max="5124" width="8.140625" style="24" customWidth="1"/>
    <col min="5125" max="5125" width="23.42578125" style="24" customWidth="1"/>
    <col min="5126" max="5126" width="41.5703125" style="24" customWidth="1"/>
    <col min="5127" max="5128" width="58.7109375" style="24" customWidth="1"/>
    <col min="5129" max="5129" width="34" style="24" customWidth="1"/>
    <col min="5130" max="5136" width="16.140625" style="24" customWidth="1"/>
    <col min="5137" max="5137" width="11" style="24" customWidth="1"/>
    <col min="5138" max="5142" width="10.7109375" style="24" customWidth="1"/>
    <col min="5143" max="5144" width="14.85546875" style="24" customWidth="1"/>
    <col min="5145" max="5150" width="10.7109375" style="24" customWidth="1"/>
    <col min="5151" max="5151" width="15" style="24" customWidth="1"/>
    <col min="5152" max="5152" width="16.42578125" style="24" customWidth="1"/>
    <col min="5153" max="5379" width="9.140625" style="24"/>
    <col min="5380" max="5380" width="8.140625" style="24" customWidth="1"/>
    <col min="5381" max="5381" width="23.42578125" style="24" customWidth="1"/>
    <col min="5382" max="5382" width="41.5703125" style="24" customWidth="1"/>
    <col min="5383" max="5384" width="58.7109375" style="24" customWidth="1"/>
    <col min="5385" max="5385" width="34" style="24" customWidth="1"/>
    <col min="5386" max="5392" width="16.140625" style="24" customWidth="1"/>
    <col min="5393" max="5393" width="11" style="24" customWidth="1"/>
    <col min="5394" max="5398" width="10.7109375" style="24" customWidth="1"/>
    <col min="5399" max="5400" width="14.85546875" style="24" customWidth="1"/>
    <col min="5401" max="5406" width="10.7109375" style="24" customWidth="1"/>
    <col min="5407" max="5407" width="15" style="24" customWidth="1"/>
    <col min="5408" max="5408" width="16.42578125" style="24" customWidth="1"/>
    <col min="5409" max="5635" width="9.140625" style="24"/>
    <col min="5636" max="5636" width="8.140625" style="24" customWidth="1"/>
    <col min="5637" max="5637" width="23.42578125" style="24" customWidth="1"/>
    <col min="5638" max="5638" width="41.5703125" style="24" customWidth="1"/>
    <col min="5639" max="5640" width="58.7109375" style="24" customWidth="1"/>
    <col min="5641" max="5641" width="34" style="24" customWidth="1"/>
    <col min="5642" max="5648" width="16.140625" style="24" customWidth="1"/>
    <col min="5649" max="5649" width="11" style="24" customWidth="1"/>
    <col min="5650" max="5654" width="10.7109375" style="24" customWidth="1"/>
    <col min="5655" max="5656" width="14.85546875" style="24" customWidth="1"/>
    <col min="5657" max="5662" width="10.7109375" style="24" customWidth="1"/>
    <col min="5663" max="5663" width="15" style="24" customWidth="1"/>
    <col min="5664" max="5664" width="16.42578125" style="24" customWidth="1"/>
    <col min="5665" max="5891" width="9.140625" style="24"/>
    <col min="5892" max="5892" width="8.140625" style="24" customWidth="1"/>
    <col min="5893" max="5893" width="23.42578125" style="24" customWidth="1"/>
    <col min="5894" max="5894" width="41.5703125" style="24" customWidth="1"/>
    <col min="5895" max="5896" width="58.7109375" style="24" customWidth="1"/>
    <col min="5897" max="5897" width="34" style="24" customWidth="1"/>
    <col min="5898" max="5904" width="16.140625" style="24" customWidth="1"/>
    <col min="5905" max="5905" width="11" style="24" customWidth="1"/>
    <col min="5906" max="5910" width="10.7109375" style="24" customWidth="1"/>
    <col min="5911" max="5912" width="14.85546875" style="24" customWidth="1"/>
    <col min="5913" max="5918" width="10.7109375" style="24" customWidth="1"/>
    <col min="5919" max="5919" width="15" style="24" customWidth="1"/>
    <col min="5920" max="5920" width="16.42578125" style="24" customWidth="1"/>
    <col min="5921" max="6147" width="9.140625" style="24"/>
    <col min="6148" max="6148" width="8.140625" style="24" customWidth="1"/>
    <col min="6149" max="6149" width="23.42578125" style="24" customWidth="1"/>
    <col min="6150" max="6150" width="41.5703125" style="24" customWidth="1"/>
    <col min="6151" max="6152" width="58.7109375" style="24" customWidth="1"/>
    <col min="6153" max="6153" width="34" style="24" customWidth="1"/>
    <col min="6154" max="6160" width="16.140625" style="24" customWidth="1"/>
    <col min="6161" max="6161" width="11" style="24" customWidth="1"/>
    <col min="6162" max="6166" width="10.7109375" style="24" customWidth="1"/>
    <col min="6167" max="6168" width="14.85546875" style="24" customWidth="1"/>
    <col min="6169" max="6174" width="10.7109375" style="24" customWidth="1"/>
    <col min="6175" max="6175" width="15" style="24" customWidth="1"/>
    <col min="6176" max="6176" width="16.42578125" style="24" customWidth="1"/>
    <col min="6177" max="6403" width="9.140625" style="24"/>
    <col min="6404" max="6404" width="8.140625" style="24" customWidth="1"/>
    <col min="6405" max="6405" width="23.42578125" style="24" customWidth="1"/>
    <col min="6406" max="6406" width="41.5703125" style="24" customWidth="1"/>
    <col min="6407" max="6408" width="58.7109375" style="24" customWidth="1"/>
    <col min="6409" max="6409" width="34" style="24" customWidth="1"/>
    <col min="6410" max="6416" width="16.140625" style="24" customWidth="1"/>
    <col min="6417" max="6417" width="11" style="24" customWidth="1"/>
    <col min="6418" max="6422" width="10.7109375" style="24" customWidth="1"/>
    <col min="6423" max="6424" width="14.85546875" style="24" customWidth="1"/>
    <col min="6425" max="6430" width="10.7109375" style="24" customWidth="1"/>
    <col min="6431" max="6431" width="15" style="24" customWidth="1"/>
    <col min="6432" max="6432" width="16.42578125" style="24" customWidth="1"/>
    <col min="6433" max="6659" width="9.140625" style="24"/>
    <col min="6660" max="6660" width="8.140625" style="24" customWidth="1"/>
    <col min="6661" max="6661" width="23.42578125" style="24" customWidth="1"/>
    <col min="6662" max="6662" width="41.5703125" style="24" customWidth="1"/>
    <col min="6663" max="6664" width="58.7109375" style="24" customWidth="1"/>
    <col min="6665" max="6665" width="34" style="24" customWidth="1"/>
    <col min="6666" max="6672" width="16.140625" style="24" customWidth="1"/>
    <col min="6673" max="6673" width="11" style="24" customWidth="1"/>
    <col min="6674" max="6678" width="10.7109375" style="24" customWidth="1"/>
    <col min="6679" max="6680" width="14.85546875" style="24" customWidth="1"/>
    <col min="6681" max="6686" width="10.7109375" style="24" customWidth="1"/>
    <col min="6687" max="6687" width="15" style="24" customWidth="1"/>
    <col min="6688" max="6688" width="16.42578125" style="24" customWidth="1"/>
    <col min="6689" max="6915" width="9.140625" style="24"/>
    <col min="6916" max="6916" width="8.140625" style="24" customWidth="1"/>
    <col min="6917" max="6917" width="23.42578125" style="24" customWidth="1"/>
    <col min="6918" max="6918" width="41.5703125" style="24" customWidth="1"/>
    <col min="6919" max="6920" width="58.7109375" style="24" customWidth="1"/>
    <col min="6921" max="6921" width="34" style="24" customWidth="1"/>
    <col min="6922" max="6928" width="16.140625" style="24" customWidth="1"/>
    <col min="6929" max="6929" width="11" style="24" customWidth="1"/>
    <col min="6930" max="6934" width="10.7109375" style="24" customWidth="1"/>
    <col min="6935" max="6936" width="14.85546875" style="24" customWidth="1"/>
    <col min="6937" max="6942" width="10.7109375" style="24" customWidth="1"/>
    <col min="6943" max="6943" width="15" style="24" customWidth="1"/>
    <col min="6944" max="6944" width="16.42578125" style="24" customWidth="1"/>
    <col min="6945" max="7171" width="9.140625" style="24"/>
    <col min="7172" max="7172" width="8.140625" style="24" customWidth="1"/>
    <col min="7173" max="7173" width="23.42578125" style="24" customWidth="1"/>
    <col min="7174" max="7174" width="41.5703125" style="24" customWidth="1"/>
    <col min="7175" max="7176" width="58.7109375" style="24" customWidth="1"/>
    <col min="7177" max="7177" width="34" style="24" customWidth="1"/>
    <col min="7178" max="7184" width="16.140625" style="24" customWidth="1"/>
    <col min="7185" max="7185" width="11" style="24" customWidth="1"/>
    <col min="7186" max="7190" width="10.7109375" style="24" customWidth="1"/>
    <col min="7191" max="7192" width="14.85546875" style="24" customWidth="1"/>
    <col min="7193" max="7198" width="10.7109375" style="24" customWidth="1"/>
    <col min="7199" max="7199" width="15" style="24" customWidth="1"/>
    <col min="7200" max="7200" width="16.42578125" style="24" customWidth="1"/>
    <col min="7201" max="7427" width="9.140625" style="24"/>
    <col min="7428" max="7428" width="8.140625" style="24" customWidth="1"/>
    <col min="7429" max="7429" width="23.42578125" style="24" customWidth="1"/>
    <col min="7430" max="7430" width="41.5703125" style="24" customWidth="1"/>
    <col min="7431" max="7432" width="58.7109375" style="24" customWidth="1"/>
    <col min="7433" max="7433" width="34" style="24" customWidth="1"/>
    <col min="7434" max="7440" width="16.140625" style="24" customWidth="1"/>
    <col min="7441" max="7441" width="11" style="24" customWidth="1"/>
    <col min="7442" max="7446" width="10.7109375" style="24" customWidth="1"/>
    <col min="7447" max="7448" width="14.85546875" style="24" customWidth="1"/>
    <col min="7449" max="7454" width="10.7109375" style="24" customWidth="1"/>
    <col min="7455" max="7455" width="15" style="24" customWidth="1"/>
    <col min="7456" max="7456" width="16.42578125" style="24" customWidth="1"/>
    <col min="7457" max="7683" width="9.140625" style="24"/>
    <col min="7684" max="7684" width="8.140625" style="24" customWidth="1"/>
    <col min="7685" max="7685" width="23.42578125" style="24" customWidth="1"/>
    <col min="7686" max="7686" width="41.5703125" style="24" customWidth="1"/>
    <col min="7687" max="7688" width="58.7109375" style="24" customWidth="1"/>
    <col min="7689" max="7689" width="34" style="24" customWidth="1"/>
    <col min="7690" max="7696" width="16.140625" style="24" customWidth="1"/>
    <col min="7697" max="7697" width="11" style="24" customWidth="1"/>
    <col min="7698" max="7702" width="10.7109375" style="24" customWidth="1"/>
    <col min="7703" max="7704" width="14.85546875" style="24" customWidth="1"/>
    <col min="7705" max="7710" width="10.7109375" style="24" customWidth="1"/>
    <col min="7711" max="7711" width="15" style="24" customWidth="1"/>
    <col min="7712" max="7712" width="16.42578125" style="24" customWidth="1"/>
    <col min="7713" max="7939" width="9.140625" style="24"/>
    <col min="7940" max="7940" width="8.140625" style="24" customWidth="1"/>
    <col min="7941" max="7941" width="23.42578125" style="24" customWidth="1"/>
    <col min="7942" max="7942" width="41.5703125" style="24" customWidth="1"/>
    <col min="7943" max="7944" width="58.7109375" style="24" customWidth="1"/>
    <col min="7945" max="7945" width="34" style="24" customWidth="1"/>
    <col min="7946" max="7952" width="16.140625" style="24" customWidth="1"/>
    <col min="7953" max="7953" width="11" style="24" customWidth="1"/>
    <col min="7954" max="7958" width="10.7109375" style="24" customWidth="1"/>
    <col min="7959" max="7960" width="14.85546875" style="24" customWidth="1"/>
    <col min="7961" max="7966" width="10.7109375" style="24" customWidth="1"/>
    <col min="7967" max="7967" width="15" style="24" customWidth="1"/>
    <col min="7968" max="7968" width="16.42578125" style="24" customWidth="1"/>
    <col min="7969" max="8195" width="9.140625" style="24"/>
    <col min="8196" max="8196" width="8.140625" style="24" customWidth="1"/>
    <col min="8197" max="8197" width="23.42578125" style="24" customWidth="1"/>
    <col min="8198" max="8198" width="41.5703125" style="24" customWidth="1"/>
    <col min="8199" max="8200" width="58.7109375" style="24" customWidth="1"/>
    <col min="8201" max="8201" width="34" style="24" customWidth="1"/>
    <col min="8202" max="8208" width="16.140625" style="24" customWidth="1"/>
    <col min="8209" max="8209" width="11" style="24" customWidth="1"/>
    <col min="8210" max="8214" width="10.7109375" style="24" customWidth="1"/>
    <col min="8215" max="8216" width="14.85546875" style="24" customWidth="1"/>
    <col min="8217" max="8222" width="10.7109375" style="24" customWidth="1"/>
    <col min="8223" max="8223" width="15" style="24" customWidth="1"/>
    <col min="8224" max="8224" width="16.42578125" style="24" customWidth="1"/>
    <col min="8225" max="8451" width="9.140625" style="24"/>
    <col min="8452" max="8452" width="8.140625" style="24" customWidth="1"/>
    <col min="8453" max="8453" width="23.42578125" style="24" customWidth="1"/>
    <col min="8454" max="8454" width="41.5703125" style="24" customWidth="1"/>
    <col min="8455" max="8456" width="58.7109375" style="24" customWidth="1"/>
    <col min="8457" max="8457" width="34" style="24" customWidth="1"/>
    <col min="8458" max="8464" width="16.140625" style="24" customWidth="1"/>
    <col min="8465" max="8465" width="11" style="24" customWidth="1"/>
    <col min="8466" max="8470" width="10.7109375" style="24" customWidth="1"/>
    <col min="8471" max="8472" width="14.85546875" style="24" customWidth="1"/>
    <col min="8473" max="8478" width="10.7109375" style="24" customWidth="1"/>
    <col min="8479" max="8479" width="15" style="24" customWidth="1"/>
    <col min="8480" max="8480" width="16.42578125" style="24" customWidth="1"/>
    <col min="8481" max="8707" width="9.140625" style="24"/>
    <col min="8708" max="8708" width="8.140625" style="24" customWidth="1"/>
    <col min="8709" max="8709" width="23.42578125" style="24" customWidth="1"/>
    <col min="8710" max="8710" width="41.5703125" style="24" customWidth="1"/>
    <col min="8711" max="8712" width="58.7109375" style="24" customWidth="1"/>
    <col min="8713" max="8713" width="34" style="24" customWidth="1"/>
    <col min="8714" max="8720" width="16.140625" style="24" customWidth="1"/>
    <col min="8721" max="8721" width="11" style="24" customWidth="1"/>
    <col min="8722" max="8726" width="10.7109375" style="24" customWidth="1"/>
    <col min="8727" max="8728" width="14.85546875" style="24" customWidth="1"/>
    <col min="8729" max="8734" width="10.7109375" style="24" customWidth="1"/>
    <col min="8735" max="8735" width="15" style="24" customWidth="1"/>
    <col min="8736" max="8736" width="16.42578125" style="24" customWidth="1"/>
    <col min="8737" max="8963" width="9.140625" style="24"/>
    <col min="8964" max="8964" width="8.140625" style="24" customWidth="1"/>
    <col min="8965" max="8965" width="23.42578125" style="24" customWidth="1"/>
    <col min="8966" max="8966" width="41.5703125" style="24" customWidth="1"/>
    <col min="8967" max="8968" width="58.7109375" style="24" customWidth="1"/>
    <col min="8969" max="8969" width="34" style="24" customWidth="1"/>
    <col min="8970" max="8976" width="16.140625" style="24" customWidth="1"/>
    <col min="8977" max="8977" width="11" style="24" customWidth="1"/>
    <col min="8978" max="8982" width="10.7109375" style="24" customWidth="1"/>
    <col min="8983" max="8984" width="14.85546875" style="24" customWidth="1"/>
    <col min="8985" max="8990" width="10.7109375" style="24" customWidth="1"/>
    <col min="8991" max="8991" width="15" style="24" customWidth="1"/>
    <col min="8992" max="8992" width="16.42578125" style="24" customWidth="1"/>
    <col min="8993" max="9219" width="9.140625" style="24"/>
    <col min="9220" max="9220" width="8.140625" style="24" customWidth="1"/>
    <col min="9221" max="9221" width="23.42578125" style="24" customWidth="1"/>
    <col min="9222" max="9222" width="41.5703125" style="24" customWidth="1"/>
    <col min="9223" max="9224" width="58.7109375" style="24" customWidth="1"/>
    <col min="9225" max="9225" width="34" style="24" customWidth="1"/>
    <col min="9226" max="9232" width="16.140625" style="24" customWidth="1"/>
    <col min="9233" max="9233" width="11" style="24" customWidth="1"/>
    <col min="9234" max="9238" width="10.7109375" style="24" customWidth="1"/>
    <col min="9239" max="9240" width="14.85546875" style="24" customWidth="1"/>
    <col min="9241" max="9246" width="10.7109375" style="24" customWidth="1"/>
    <col min="9247" max="9247" width="15" style="24" customWidth="1"/>
    <col min="9248" max="9248" width="16.42578125" style="24" customWidth="1"/>
    <col min="9249" max="9475" width="9.140625" style="24"/>
    <col min="9476" max="9476" width="8.140625" style="24" customWidth="1"/>
    <col min="9477" max="9477" width="23.42578125" style="24" customWidth="1"/>
    <col min="9478" max="9478" width="41.5703125" style="24" customWidth="1"/>
    <col min="9479" max="9480" width="58.7109375" style="24" customWidth="1"/>
    <col min="9481" max="9481" width="34" style="24" customWidth="1"/>
    <col min="9482" max="9488" width="16.140625" style="24" customWidth="1"/>
    <col min="9489" max="9489" width="11" style="24" customWidth="1"/>
    <col min="9490" max="9494" width="10.7109375" style="24" customWidth="1"/>
    <col min="9495" max="9496" width="14.85546875" style="24" customWidth="1"/>
    <col min="9497" max="9502" width="10.7109375" style="24" customWidth="1"/>
    <col min="9503" max="9503" width="15" style="24" customWidth="1"/>
    <col min="9504" max="9504" width="16.42578125" style="24" customWidth="1"/>
    <col min="9505" max="9731" width="9.140625" style="24"/>
    <col min="9732" max="9732" width="8.140625" style="24" customWidth="1"/>
    <col min="9733" max="9733" width="23.42578125" style="24" customWidth="1"/>
    <col min="9734" max="9734" width="41.5703125" style="24" customWidth="1"/>
    <col min="9735" max="9736" width="58.7109375" style="24" customWidth="1"/>
    <col min="9737" max="9737" width="34" style="24" customWidth="1"/>
    <col min="9738" max="9744" width="16.140625" style="24" customWidth="1"/>
    <col min="9745" max="9745" width="11" style="24" customWidth="1"/>
    <col min="9746" max="9750" width="10.7109375" style="24" customWidth="1"/>
    <col min="9751" max="9752" width="14.85546875" style="24" customWidth="1"/>
    <col min="9753" max="9758" width="10.7109375" style="24" customWidth="1"/>
    <col min="9759" max="9759" width="15" style="24" customWidth="1"/>
    <col min="9760" max="9760" width="16.42578125" style="24" customWidth="1"/>
    <col min="9761" max="9987" width="9.140625" style="24"/>
    <col min="9988" max="9988" width="8.140625" style="24" customWidth="1"/>
    <col min="9989" max="9989" width="23.42578125" style="24" customWidth="1"/>
    <col min="9990" max="9990" width="41.5703125" style="24" customWidth="1"/>
    <col min="9991" max="9992" width="58.7109375" style="24" customWidth="1"/>
    <col min="9993" max="9993" width="34" style="24" customWidth="1"/>
    <col min="9994" max="10000" width="16.140625" style="24" customWidth="1"/>
    <col min="10001" max="10001" width="11" style="24" customWidth="1"/>
    <col min="10002" max="10006" width="10.7109375" style="24" customWidth="1"/>
    <col min="10007" max="10008" width="14.85546875" style="24" customWidth="1"/>
    <col min="10009" max="10014" width="10.7109375" style="24" customWidth="1"/>
    <col min="10015" max="10015" width="15" style="24" customWidth="1"/>
    <col min="10016" max="10016" width="16.42578125" style="24" customWidth="1"/>
    <col min="10017" max="10243" width="9.140625" style="24"/>
    <col min="10244" max="10244" width="8.140625" style="24" customWidth="1"/>
    <col min="10245" max="10245" width="23.42578125" style="24" customWidth="1"/>
    <col min="10246" max="10246" width="41.5703125" style="24" customWidth="1"/>
    <col min="10247" max="10248" width="58.7109375" style="24" customWidth="1"/>
    <col min="10249" max="10249" width="34" style="24" customWidth="1"/>
    <col min="10250" max="10256" width="16.140625" style="24" customWidth="1"/>
    <col min="10257" max="10257" width="11" style="24" customWidth="1"/>
    <col min="10258" max="10262" width="10.7109375" style="24" customWidth="1"/>
    <col min="10263" max="10264" width="14.85546875" style="24" customWidth="1"/>
    <col min="10265" max="10270" width="10.7109375" style="24" customWidth="1"/>
    <col min="10271" max="10271" width="15" style="24" customWidth="1"/>
    <col min="10272" max="10272" width="16.42578125" style="24" customWidth="1"/>
    <col min="10273" max="10499" width="9.140625" style="24"/>
    <col min="10500" max="10500" width="8.140625" style="24" customWidth="1"/>
    <col min="10501" max="10501" width="23.42578125" style="24" customWidth="1"/>
    <col min="10502" max="10502" width="41.5703125" style="24" customWidth="1"/>
    <col min="10503" max="10504" width="58.7109375" style="24" customWidth="1"/>
    <col min="10505" max="10505" width="34" style="24" customWidth="1"/>
    <col min="10506" max="10512" width="16.140625" style="24" customWidth="1"/>
    <col min="10513" max="10513" width="11" style="24" customWidth="1"/>
    <col min="10514" max="10518" width="10.7109375" style="24" customWidth="1"/>
    <col min="10519" max="10520" width="14.85546875" style="24" customWidth="1"/>
    <col min="10521" max="10526" width="10.7109375" style="24" customWidth="1"/>
    <col min="10527" max="10527" width="15" style="24" customWidth="1"/>
    <col min="10528" max="10528" width="16.42578125" style="24" customWidth="1"/>
    <col min="10529" max="10755" width="9.140625" style="24"/>
    <col min="10756" max="10756" width="8.140625" style="24" customWidth="1"/>
    <col min="10757" max="10757" width="23.42578125" style="24" customWidth="1"/>
    <col min="10758" max="10758" width="41.5703125" style="24" customWidth="1"/>
    <col min="10759" max="10760" width="58.7109375" style="24" customWidth="1"/>
    <col min="10761" max="10761" width="34" style="24" customWidth="1"/>
    <col min="10762" max="10768" width="16.140625" style="24" customWidth="1"/>
    <col min="10769" max="10769" width="11" style="24" customWidth="1"/>
    <col min="10770" max="10774" width="10.7109375" style="24" customWidth="1"/>
    <col min="10775" max="10776" width="14.85546875" style="24" customWidth="1"/>
    <col min="10777" max="10782" width="10.7109375" style="24" customWidth="1"/>
    <col min="10783" max="10783" width="15" style="24" customWidth="1"/>
    <col min="10784" max="10784" width="16.42578125" style="24" customWidth="1"/>
    <col min="10785" max="11011" width="9.140625" style="24"/>
    <col min="11012" max="11012" width="8.140625" style="24" customWidth="1"/>
    <col min="11013" max="11013" width="23.42578125" style="24" customWidth="1"/>
    <col min="11014" max="11014" width="41.5703125" style="24" customWidth="1"/>
    <col min="11015" max="11016" width="58.7109375" style="24" customWidth="1"/>
    <col min="11017" max="11017" width="34" style="24" customWidth="1"/>
    <col min="11018" max="11024" width="16.140625" style="24" customWidth="1"/>
    <col min="11025" max="11025" width="11" style="24" customWidth="1"/>
    <col min="11026" max="11030" width="10.7109375" style="24" customWidth="1"/>
    <col min="11031" max="11032" width="14.85546875" style="24" customWidth="1"/>
    <col min="11033" max="11038" width="10.7109375" style="24" customWidth="1"/>
    <col min="11039" max="11039" width="15" style="24" customWidth="1"/>
    <col min="11040" max="11040" width="16.42578125" style="24" customWidth="1"/>
    <col min="11041" max="11267" width="9.140625" style="24"/>
    <col min="11268" max="11268" width="8.140625" style="24" customWidth="1"/>
    <col min="11269" max="11269" width="23.42578125" style="24" customWidth="1"/>
    <col min="11270" max="11270" width="41.5703125" style="24" customWidth="1"/>
    <col min="11271" max="11272" width="58.7109375" style="24" customWidth="1"/>
    <col min="11273" max="11273" width="34" style="24" customWidth="1"/>
    <col min="11274" max="11280" width="16.140625" style="24" customWidth="1"/>
    <col min="11281" max="11281" width="11" style="24" customWidth="1"/>
    <col min="11282" max="11286" width="10.7109375" style="24" customWidth="1"/>
    <col min="11287" max="11288" width="14.85546875" style="24" customWidth="1"/>
    <col min="11289" max="11294" width="10.7109375" style="24" customWidth="1"/>
    <col min="11295" max="11295" width="15" style="24" customWidth="1"/>
    <col min="11296" max="11296" width="16.42578125" style="24" customWidth="1"/>
    <col min="11297" max="11523" width="9.140625" style="24"/>
    <col min="11524" max="11524" width="8.140625" style="24" customWidth="1"/>
    <col min="11525" max="11525" width="23.42578125" style="24" customWidth="1"/>
    <col min="11526" max="11526" width="41.5703125" style="24" customWidth="1"/>
    <col min="11527" max="11528" width="58.7109375" style="24" customWidth="1"/>
    <col min="11529" max="11529" width="34" style="24" customWidth="1"/>
    <col min="11530" max="11536" width="16.140625" style="24" customWidth="1"/>
    <col min="11537" max="11537" width="11" style="24" customWidth="1"/>
    <col min="11538" max="11542" width="10.7109375" style="24" customWidth="1"/>
    <col min="11543" max="11544" width="14.85546875" style="24" customWidth="1"/>
    <col min="11545" max="11550" width="10.7109375" style="24" customWidth="1"/>
    <col min="11551" max="11551" width="15" style="24" customWidth="1"/>
    <col min="11552" max="11552" width="16.42578125" style="24" customWidth="1"/>
    <col min="11553" max="11779" width="9.140625" style="24"/>
    <col min="11780" max="11780" width="8.140625" style="24" customWidth="1"/>
    <col min="11781" max="11781" width="23.42578125" style="24" customWidth="1"/>
    <col min="11782" max="11782" width="41.5703125" style="24" customWidth="1"/>
    <col min="11783" max="11784" width="58.7109375" style="24" customWidth="1"/>
    <col min="11785" max="11785" width="34" style="24" customWidth="1"/>
    <col min="11786" max="11792" width="16.140625" style="24" customWidth="1"/>
    <col min="11793" max="11793" width="11" style="24" customWidth="1"/>
    <col min="11794" max="11798" width="10.7109375" style="24" customWidth="1"/>
    <col min="11799" max="11800" width="14.85546875" style="24" customWidth="1"/>
    <col min="11801" max="11806" width="10.7109375" style="24" customWidth="1"/>
    <col min="11807" max="11807" width="15" style="24" customWidth="1"/>
    <col min="11808" max="11808" width="16.42578125" style="24" customWidth="1"/>
    <col min="11809" max="12035" width="9.140625" style="24"/>
    <col min="12036" max="12036" width="8.140625" style="24" customWidth="1"/>
    <col min="12037" max="12037" width="23.42578125" style="24" customWidth="1"/>
    <col min="12038" max="12038" width="41.5703125" style="24" customWidth="1"/>
    <col min="12039" max="12040" width="58.7109375" style="24" customWidth="1"/>
    <col min="12041" max="12041" width="34" style="24" customWidth="1"/>
    <col min="12042" max="12048" width="16.140625" style="24" customWidth="1"/>
    <col min="12049" max="12049" width="11" style="24" customWidth="1"/>
    <col min="12050" max="12054" width="10.7109375" style="24" customWidth="1"/>
    <col min="12055" max="12056" width="14.85546875" style="24" customWidth="1"/>
    <col min="12057" max="12062" width="10.7109375" style="24" customWidth="1"/>
    <col min="12063" max="12063" width="15" style="24" customWidth="1"/>
    <col min="12064" max="12064" width="16.42578125" style="24" customWidth="1"/>
    <col min="12065" max="12291" width="9.140625" style="24"/>
    <col min="12292" max="12292" width="8.140625" style="24" customWidth="1"/>
    <col min="12293" max="12293" width="23.42578125" style="24" customWidth="1"/>
    <col min="12294" max="12294" width="41.5703125" style="24" customWidth="1"/>
    <col min="12295" max="12296" width="58.7109375" style="24" customWidth="1"/>
    <col min="12297" max="12297" width="34" style="24" customWidth="1"/>
    <col min="12298" max="12304" width="16.140625" style="24" customWidth="1"/>
    <col min="12305" max="12305" width="11" style="24" customWidth="1"/>
    <col min="12306" max="12310" width="10.7109375" style="24" customWidth="1"/>
    <col min="12311" max="12312" width="14.85546875" style="24" customWidth="1"/>
    <col min="12313" max="12318" width="10.7109375" style="24" customWidth="1"/>
    <col min="12319" max="12319" width="15" style="24" customWidth="1"/>
    <col min="12320" max="12320" width="16.42578125" style="24" customWidth="1"/>
    <col min="12321" max="12547" width="9.140625" style="24"/>
    <col min="12548" max="12548" width="8.140625" style="24" customWidth="1"/>
    <col min="12549" max="12549" width="23.42578125" style="24" customWidth="1"/>
    <col min="12550" max="12550" width="41.5703125" style="24" customWidth="1"/>
    <col min="12551" max="12552" width="58.7109375" style="24" customWidth="1"/>
    <col min="12553" max="12553" width="34" style="24" customWidth="1"/>
    <col min="12554" max="12560" width="16.140625" style="24" customWidth="1"/>
    <col min="12561" max="12561" width="11" style="24" customWidth="1"/>
    <col min="12562" max="12566" width="10.7109375" style="24" customWidth="1"/>
    <col min="12567" max="12568" width="14.85546875" style="24" customWidth="1"/>
    <col min="12569" max="12574" width="10.7109375" style="24" customWidth="1"/>
    <col min="12575" max="12575" width="15" style="24" customWidth="1"/>
    <col min="12576" max="12576" width="16.42578125" style="24" customWidth="1"/>
    <col min="12577" max="12803" width="9.140625" style="24"/>
    <col min="12804" max="12804" width="8.140625" style="24" customWidth="1"/>
    <col min="12805" max="12805" width="23.42578125" style="24" customWidth="1"/>
    <col min="12806" max="12806" width="41.5703125" style="24" customWidth="1"/>
    <col min="12807" max="12808" width="58.7109375" style="24" customWidth="1"/>
    <col min="12809" max="12809" width="34" style="24" customWidth="1"/>
    <col min="12810" max="12816" width="16.140625" style="24" customWidth="1"/>
    <col min="12817" max="12817" width="11" style="24" customWidth="1"/>
    <col min="12818" max="12822" width="10.7109375" style="24" customWidth="1"/>
    <col min="12823" max="12824" width="14.85546875" style="24" customWidth="1"/>
    <col min="12825" max="12830" width="10.7109375" style="24" customWidth="1"/>
    <col min="12831" max="12831" width="15" style="24" customWidth="1"/>
    <col min="12832" max="12832" width="16.42578125" style="24" customWidth="1"/>
    <col min="12833" max="13059" width="9.140625" style="24"/>
    <col min="13060" max="13060" width="8.140625" style="24" customWidth="1"/>
    <col min="13061" max="13061" width="23.42578125" style="24" customWidth="1"/>
    <col min="13062" max="13062" width="41.5703125" style="24" customWidth="1"/>
    <col min="13063" max="13064" width="58.7109375" style="24" customWidth="1"/>
    <col min="13065" max="13065" width="34" style="24" customWidth="1"/>
    <col min="13066" max="13072" width="16.140625" style="24" customWidth="1"/>
    <col min="13073" max="13073" width="11" style="24" customWidth="1"/>
    <col min="13074" max="13078" width="10.7109375" style="24" customWidth="1"/>
    <col min="13079" max="13080" width="14.85546875" style="24" customWidth="1"/>
    <col min="13081" max="13086" width="10.7109375" style="24" customWidth="1"/>
    <col min="13087" max="13087" width="15" style="24" customWidth="1"/>
    <col min="13088" max="13088" width="16.42578125" style="24" customWidth="1"/>
    <col min="13089" max="13315" width="9.140625" style="24"/>
    <col min="13316" max="13316" width="8.140625" style="24" customWidth="1"/>
    <col min="13317" max="13317" width="23.42578125" style="24" customWidth="1"/>
    <col min="13318" max="13318" width="41.5703125" style="24" customWidth="1"/>
    <col min="13319" max="13320" width="58.7109375" style="24" customWidth="1"/>
    <col min="13321" max="13321" width="34" style="24" customWidth="1"/>
    <col min="13322" max="13328" width="16.140625" style="24" customWidth="1"/>
    <col min="13329" max="13329" width="11" style="24" customWidth="1"/>
    <col min="13330" max="13334" width="10.7109375" style="24" customWidth="1"/>
    <col min="13335" max="13336" width="14.85546875" style="24" customWidth="1"/>
    <col min="13337" max="13342" width="10.7109375" style="24" customWidth="1"/>
    <col min="13343" max="13343" width="15" style="24" customWidth="1"/>
    <col min="13344" max="13344" width="16.42578125" style="24" customWidth="1"/>
    <col min="13345" max="13571" width="9.140625" style="24"/>
    <col min="13572" max="13572" width="8.140625" style="24" customWidth="1"/>
    <col min="13573" max="13573" width="23.42578125" style="24" customWidth="1"/>
    <col min="13574" max="13574" width="41.5703125" style="24" customWidth="1"/>
    <col min="13575" max="13576" width="58.7109375" style="24" customWidth="1"/>
    <col min="13577" max="13577" width="34" style="24" customWidth="1"/>
    <col min="13578" max="13584" width="16.140625" style="24" customWidth="1"/>
    <col min="13585" max="13585" width="11" style="24" customWidth="1"/>
    <col min="13586" max="13590" width="10.7109375" style="24" customWidth="1"/>
    <col min="13591" max="13592" width="14.85546875" style="24" customWidth="1"/>
    <col min="13593" max="13598" width="10.7109375" style="24" customWidth="1"/>
    <col min="13599" max="13599" width="15" style="24" customWidth="1"/>
    <col min="13600" max="13600" width="16.42578125" style="24" customWidth="1"/>
    <col min="13601" max="13827" width="9.140625" style="24"/>
    <col min="13828" max="13828" width="8.140625" style="24" customWidth="1"/>
    <col min="13829" max="13829" width="23.42578125" style="24" customWidth="1"/>
    <col min="13830" max="13830" width="41.5703125" style="24" customWidth="1"/>
    <col min="13831" max="13832" width="58.7109375" style="24" customWidth="1"/>
    <col min="13833" max="13833" width="34" style="24" customWidth="1"/>
    <col min="13834" max="13840" width="16.140625" style="24" customWidth="1"/>
    <col min="13841" max="13841" width="11" style="24" customWidth="1"/>
    <col min="13842" max="13846" width="10.7109375" style="24" customWidth="1"/>
    <col min="13847" max="13848" width="14.85546875" style="24" customWidth="1"/>
    <col min="13849" max="13854" width="10.7109375" style="24" customWidth="1"/>
    <col min="13855" max="13855" width="15" style="24" customWidth="1"/>
    <col min="13856" max="13856" width="16.42578125" style="24" customWidth="1"/>
    <col min="13857" max="14083" width="9.140625" style="24"/>
    <col min="14084" max="14084" width="8.140625" style="24" customWidth="1"/>
    <col min="14085" max="14085" width="23.42578125" style="24" customWidth="1"/>
    <col min="14086" max="14086" width="41.5703125" style="24" customWidth="1"/>
    <col min="14087" max="14088" width="58.7109375" style="24" customWidth="1"/>
    <col min="14089" max="14089" width="34" style="24" customWidth="1"/>
    <col min="14090" max="14096" width="16.140625" style="24" customWidth="1"/>
    <col min="14097" max="14097" width="11" style="24" customWidth="1"/>
    <col min="14098" max="14102" width="10.7109375" style="24" customWidth="1"/>
    <col min="14103" max="14104" width="14.85546875" style="24" customWidth="1"/>
    <col min="14105" max="14110" width="10.7109375" style="24" customWidth="1"/>
    <col min="14111" max="14111" width="15" style="24" customWidth="1"/>
    <col min="14112" max="14112" width="16.42578125" style="24" customWidth="1"/>
    <col min="14113" max="14339" width="9.140625" style="24"/>
    <col min="14340" max="14340" width="8.140625" style="24" customWidth="1"/>
    <col min="14341" max="14341" width="23.42578125" style="24" customWidth="1"/>
    <col min="14342" max="14342" width="41.5703125" style="24" customWidth="1"/>
    <col min="14343" max="14344" width="58.7109375" style="24" customWidth="1"/>
    <col min="14345" max="14345" width="34" style="24" customWidth="1"/>
    <col min="14346" max="14352" width="16.140625" style="24" customWidth="1"/>
    <col min="14353" max="14353" width="11" style="24" customWidth="1"/>
    <col min="14354" max="14358" width="10.7109375" style="24" customWidth="1"/>
    <col min="14359" max="14360" width="14.85546875" style="24" customWidth="1"/>
    <col min="14361" max="14366" width="10.7109375" style="24" customWidth="1"/>
    <col min="14367" max="14367" width="15" style="24" customWidth="1"/>
    <col min="14368" max="14368" width="16.42578125" style="24" customWidth="1"/>
    <col min="14369" max="14595" width="9.140625" style="24"/>
    <col min="14596" max="14596" width="8.140625" style="24" customWidth="1"/>
    <col min="14597" max="14597" width="23.42578125" style="24" customWidth="1"/>
    <col min="14598" max="14598" width="41.5703125" style="24" customWidth="1"/>
    <col min="14599" max="14600" width="58.7109375" style="24" customWidth="1"/>
    <col min="14601" max="14601" width="34" style="24" customWidth="1"/>
    <col min="14602" max="14608" width="16.140625" style="24" customWidth="1"/>
    <col min="14609" max="14609" width="11" style="24" customWidth="1"/>
    <col min="14610" max="14614" width="10.7109375" style="24" customWidth="1"/>
    <col min="14615" max="14616" width="14.85546875" style="24" customWidth="1"/>
    <col min="14617" max="14622" width="10.7109375" style="24" customWidth="1"/>
    <col min="14623" max="14623" width="15" style="24" customWidth="1"/>
    <col min="14624" max="14624" width="16.42578125" style="24" customWidth="1"/>
    <col min="14625" max="14851" width="9.140625" style="24"/>
    <col min="14852" max="14852" width="8.140625" style="24" customWidth="1"/>
    <col min="14853" max="14853" width="23.42578125" style="24" customWidth="1"/>
    <col min="14854" max="14854" width="41.5703125" style="24" customWidth="1"/>
    <col min="14855" max="14856" width="58.7109375" style="24" customWidth="1"/>
    <col min="14857" max="14857" width="34" style="24" customWidth="1"/>
    <col min="14858" max="14864" width="16.140625" style="24" customWidth="1"/>
    <col min="14865" max="14865" width="11" style="24" customWidth="1"/>
    <col min="14866" max="14870" width="10.7109375" style="24" customWidth="1"/>
    <col min="14871" max="14872" width="14.85546875" style="24" customWidth="1"/>
    <col min="14873" max="14878" width="10.7109375" style="24" customWidth="1"/>
    <col min="14879" max="14879" width="15" style="24" customWidth="1"/>
    <col min="14880" max="14880" width="16.42578125" style="24" customWidth="1"/>
    <col min="14881" max="15107" width="9.140625" style="24"/>
    <col min="15108" max="15108" width="8.140625" style="24" customWidth="1"/>
    <col min="15109" max="15109" width="23.42578125" style="24" customWidth="1"/>
    <col min="15110" max="15110" width="41.5703125" style="24" customWidth="1"/>
    <col min="15111" max="15112" width="58.7109375" style="24" customWidth="1"/>
    <col min="15113" max="15113" width="34" style="24" customWidth="1"/>
    <col min="15114" max="15120" width="16.140625" style="24" customWidth="1"/>
    <col min="15121" max="15121" width="11" style="24" customWidth="1"/>
    <col min="15122" max="15126" width="10.7109375" style="24" customWidth="1"/>
    <col min="15127" max="15128" width="14.85546875" style="24" customWidth="1"/>
    <col min="15129" max="15134" width="10.7109375" style="24" customWidth="1"/>
    <col min="15135" max="15135" width="15" style="24" customWidth="1"/>
    <col min="15136" max="15136" width="16.42578125" style="24" customWidth="1"/>
    <col min="15137" max="15363" width="9.140625" style="24"/>
    <col min="15364" max="15364" width="8.140625" style="24" customWidth="1"/>
    <col min="15365" max="15365" width="23.42578125" style="24" customWidth="1"/>
    <col min="15366" max="15366" width="41.5703125" style="24" customWidth="1"/>
    <col min="15367" max="15368" width="58.7109375" style="24" customWidth="1"/>
    <col min="15369" max="15369" width="34" style="24" customWidth="1"/>
    <col min="15370" max="15376" width="16.140625" style="24" customWidth="1"/>
    <col min="15377" max="15377" width="11" style="24" customWidth="1"/>
    <col min="15378" max="15382" width="10.7109375" style="24" customWidth="1"/>
    <col min="15383" max="15384" width="14.85546875" style="24" customWidth="1"/>
    <col min="15385" max="15390" width="10.7109375" style="24" customWidth="1"/>
    <col min="15391" max="15391" width="15" style="24" customWidth="1"/>
    <col min="15392" max="15392" width="16.42578125" style="24" customWidth="1"/>
    <col min="15393" max="15619" width="9.140625" style="24"/>
    <col min="15620" max="15620" width="8.140625" style="24" customWidth="1"/>
    <col min="15621" max="15621" width="23.42578125" style="24" customWidth="1"/>
    <col min="15622" max="15622" width="41.5703125" style="24" customWidth="1"/>
    <col min="15623" max="15624" width="58.7109375" style="24" customWidth="1"/>
    <col min="15625" max="15625" width="34" style="24" customWidth="1"/>
    <col min="15626" max="15632" width="16.140625" style="24" customWidth="1"/>
    <col min="15633" max="15633" width="11" style="24" customWidth="1"/>
    <col min="15634" max="15638" width="10.7109375" style="24" customWidth="1"/>
    <col min="15639" max="15640" width="14.85546875" style="24" customWidth="1"/>
    <col min="15641" max="15646" width="10.7109375" style="24" customWidth="1"/>
    <col min="15647" max="15647" width="15" style="24" customWidth="1"/>
    <col min="15648" max="15648" width="16.42578125" style="24" customWidth="1"/>
    <col min="15649" max="15875" width="9.140625" style="24"/>
    <col min="15876" max="15876" width="8.140625" style="24" customWidth="1"/>
    <col min="15877" max="15877" width="23.42578125" style="24" customWidth="1"/>
    <col min="15878" max="15878" width="41.5703125" style="24" customWidth="1"/>
    <col min="15879" max="15880" width="58.7109375" style="24" customWidth="1"/>
    <col min="15881" max="15881" width="34" style="24" customWidth="1"/>
    <col min="15882" max="15888" width="16.140625" style="24" customWidth="1"/>
    <col min="15889" max="15889" width="11" style="24" customWidth="1"/>
    <col min="15890" max="15894" width="10.7109375" style="24" customWidth="1"/>
    <col min="15895" max="15896" width="14.85546875" style="24" customWidth="1"/>
    <col min="15897" max="15902" width="10.7109375" style="24" customWidth="1"/>
    <col min="15903" max="15903" width="15" style="24" customWidth="1"/>
    <col min="15904" max="15904" width="16.42578125" style="24" customWidth="1"/>
    <col min="15905" max="16131" width="9.140625" style="24"/>
    <col min="16132" max="16132" width="8.140625" style="24" customWidth="1"/>
    <col min="16133" max="16133" width="23.42578125" style="24" customWidth="1"/>
    <col min="16134" max="16134" width="41.5703125" style="24" customWidth="1"/>
    <col min="16135" max="16136" width="58.7109375" style="24" customWidth="1"/>
    <col min="16137" max="16137" width="34" style="24" customWidth="1"/>
    <col min="16138" max="16144" width="16.140625" style="24" customWidth="1"/>
    <col min="16145" max="16145" width="11" style="24" customWidth="1"/>
    <col min="16146" max="16150" width="10.7109375" style="24" customWidth="1"/>
    <col min="16151" max="16152" width="14.85546875" style="24" customWidth="1"/>
    <col min="16153" max="16158" width="10.7109375" style="24" customWidth="1"/>
    <col min="16159" max="16159" width="15" style="24" customWidth="1"/>
    <col min="16160" max="16160" width="16.42578125" style="24" customWidth="1"/>
    <col min="16161" max="16384" width="9.140625" style="24"/>
  </cols>
  <sheetData>
    <row r="1" spans="1:33" s="1" customFormat="1" ht="36.75" customHeight="1" x14ac:dyDescent="0.25">
      <c r="A1" s="75" t="str">
        <f>'[1]Todos os Indicadores'!$A$1:$Q$1</f>
        <v>Pesquisa Nacional por Amostra de Domicílios Contínua - PNAD Contínua</v>
      </c>
      <c r="B1" s="75"/>
      <c r="C1" s="75"/>
      <c r="D1" s="75"/>
      <c r="E1" s="75"/>
      <c r="F1" s="75"/>
      <c r="G1" s="75"/>
      <c r="H1" s="75"/>
      <c r="I1" s="75"/>
      <c r="J1" s="75"/>
      <c r="K1" s="75"/>
      <c r="L1" s="75"/>
      <c r="M1" s="75"/>
      <c r="N1" s="75"/>
      <c r="O1" s="75"/>
      <c r="P1" s="75"/>
      <c r="Q1" s="75"/>
      <c r="R1" s="75"/>
      <c r="S1" s="75"/>
      <c r="T1" s="75"/>
      <c r="U1" s="75"/>
      <c r="V1" s="75"/>
      <c r="W1" s="75"/>
    </row>
    <row r="2" spans="1:33" s="1" customFormat="1" ht="26.25" x14ac:dyDescent="0.25">
      <c r="A2" s="76" t="str">
        <f>'Todos os Indicadores'!A2:S2</f>
        <v>Divulgação em 31 de janeiro de 2020</v>
      </c>
      <c r="B2" s="76"/>
      <c r="C2" s="76"/>
      <c r="D2" s="76"/>
      <c r="E2" s="76"/>
      <c r="F2" s="76"/>
      <c r="G2" s="76"/>
      <c r="H2" s="76"/>
      <c r="I2" s="76"/>
      <c r="J2" s="76"/>
      <c r="K2" s="76"/>
      <c r="L2" s="76"/>
      <c r="M2" s="76"/>
      <c r="N2" s="76"/>
      <c r="O2" s="76"/>
      <c r="P2" s="76"/>
      <c r="Q2" s="76"/>
      <c r="R2" s="76"/>
      <c r="S2" s="76"/>
      <c r="T2" s="76"/>
      <c r="U2" s="76"/>
      <c r="V2" s="76"/>
      <c r="W2" s="76"/>
      <c r="X2" s="21"/>
      <c r="Y2" s="21"/>
    </row>
    <row r="3" spans="1:33" s="1" customFormat="1" ht="54" customHeight="1" x14ac:dyDescent="0.5">
      <c r="A3" s="143" t="s">
        <v>248</v>
      </c>
      <c r="B3" s="143"/>
      <c r="C3" s="143"/>
      <c r="D3" s="143"/>
      <c r="E3" s="143"/>
      <c r="F3" s="143"/>
      <c r="G3" s="143"/>
      <c r="H3" s="143"/>
      <c r="I3" s="143"/>
      <c r="J3" s="143"/>
      <c r="K3" s="143"/>
      <c r="L3" s="143"/>
      <c r="M3" s="143"/>
      <c r="N3" s="143"/>
      <c r="O3" s="143"/>
      <c r="P3" s="143"/>
      <c r="Q3" s="143"/>
      <c r="R3" s="143"/>
      <c r="S3" s="143"/>
      <c r="T3" s="143"/>
      <c r="U3" s="143"/>
      <c r="V3" s="143"/>
      <c r="W3" s="143"/>
    </row>
    <row r="4" spans="1:33" s="1" customFormat="1" ht="97.5" customHeight="1" x14ac:dyDescent="0.25">
      <c r="A4" s="144" t="s">
        <v>1</v>
      </c>
      <c r="B4" s="74" t="s">
        <v>109</v>
      </c>
      <c r="C4" s="74"/>
      <c r="D4" s="74"/>
      <c r="E4" s="74"/>
      <c r="F4" s="74"/>
      <c r="G4" s="74" t="s">
        <v>110</v>
      </c>
      <c r="H4" s="74"/>
      <c r="I4" s="74"/>
      <c r="J4" s="74"/>
      <c r="K4" s="74"/>
      <c r="L4" s="74"/>
      <c r="M4" s="74"/>
      <c r="N4" s="74"/>
      <c r="O4" s="74" t="s">
        <v>111</v>
      </c>
      <c r="P4" s="74"/>
      <c r="Q4" s="74"/>
      <c r="R4" s="74"/>
      <c r="S4" s="74"/>
      <c r="T4" s="74"/>
      <c r="U4" s="74"/>
      <c r="V4" s="74"/>
      <c r="W4" s="74"/>
      <c r="X4" s="74" t="s">
        <v>112</v>
      </c>
      <c r="Y4" s="74"/>
      <c r="Z4" s="74"/>
      <c r="AA4" s="74"/>
      <c r="AB4" s="74"/>
      <c r="AC4" s="74"/>
      <c r="AD4" s="74"/>
      <c r="AE4" s="74"/>
      <c r="AF4" s="74"/>
    </row>
    <row r="5" spans="1:33" s="6" customFormat="1" ht="78.75" customHeight="1" x14ac:dyDescent="0.25">
      <c r="A5" s="144"/>
      <c r="B5" s="78"/>
      <c r="C5" s="78"/>
      <c r="D5" s="78"/>
      <c r="E5" s="78"/>
      <c r="F5" s="78"/>
      <c r="G5" s="3">
        <v>2012</v>
      </c>
      <c r="H5" s="3">
        <v>2013</v>
      </c>
      <c r="I5" s="3">
        <v>2014</v>
      </c>
      <c r="J5" s="3">
        <v>2015</v>
      </c>
      <c r="K5" s="3">
        <v>2016</v>
      </c>
      <c r="L5" s="3">
        <v>2017</v>
      </c>
      <c r="M5" s="3">
        <v>2018</v>
      </c>
      <c r="N5" s="3">
        <v>2019</v>
      </c>
      <c r="O5" s="3" t="s">
        <v>5</v>
      </c>
      <c r="P5" s="3" t="s">
        <v>6</v>
      </c>
      <c r="Q5" s="3" t="s">
        <v>7</v>
      </c>
      <c r="R5" s="3" t="s">
        <v>8</v>
      </c>
      <c r="S5" s="3" t="s">
        <v>9</v>
      </c>
      <c r="T5" s="3" t="s">
        <v>10</v>
      </c>
      <c r="U5" s="3" t="s">
        <v>250</v>
      </c>
      <c r="V5" s="4" t="s">
        <v>257</v>
      </c>
      <c r="W5" s="4" t="s">
        <v>258</v>
      </c>
      <c r="X5" s="5" t="s">
        <v>11</v>
      </c>
      <c r="Y5" s="5" t="s">
        <v>12</v>
      </c>
      <c r="Z5" s="5" t="s">
        <v>13</v>
      </c>
      <c r="AA5" s="5" t="s">
        <v>14</v>
      </c>
      <c r="AB5" s="5" t="s">
        <v>15</v>
      </c>
      <c r="AC5" s="5" t="s">
        <v>16</v>
      </c>
      <c r="AD5" s="5" t="s">
        <v>251</v>
      </c>
      <c r="AE5" s="4" t="s">
        <v>257</v>
      </c>
      <c r="AF5" s="4" t="s">
        <v>258</v>
      </c>
    </row>
    <row r="6" spans="1:33" s="23" customFormat="1" ht="33.75" customHeight="1" x14ac:dyDescent="0.25">
      <c r="A6" s="22">
        <v>1</v>
      </c>
      <c r="B6" s="80" t="s">
        <v>113</v>
      </c>
      <c r="C6" s="135" t="s">
        <v>115</v>
      </c>
      <c r="D6" s="98" t="s">
        <v>115</v>
      </c>
      <c r="E6" s="99"/>
      <c r="F6" s="100"/>
      <c r="G6" s="35">
        <v>197716.75</v>
      </c>
      <c r="H6" s="35">
        <v>199431.5</v>
      </c>
      <c r="I6" s="35">
        <v>201142.75</v>
      </c>
      <c r="J6" s="35">
        <v>202845.75</v>
      </c>
      <c r="K6" s="35">
        <v>204535</v>
      </c>
      <c r="L6" s="35">
        <v>206206.75</v>
      </c>
      <c r="M6" s="35">
        <v>207855.5</v>
      </c>
      <c r="N6" s="35">
        <v>209476</v>
      </c>
      <c r="O6" s="32">
        <f t="shared" ref="O6:O34" si="0">(H6/G6-1)*100</f>
        <v>0.86727604009271264</v>
      </c>
      <c r="P6" s="32">
        <f t="shared" ref="P6:P34" si="1">(I6/H6-1)*100</f>
        <v>0.85806404705375261</v>
      </c>
      <c r="Q6" s="32">
        <f t="shared" ref="Q6:Q34" si="2">(J6/I6-1)*100</f>
        <v>0.84666238281021489</v>
      </c>
      <c r="R6" s="32">
        <f t="shared" ref="R6:R34" si="3">(K6/J6-1)*100</f>
        <v>0.83277564356167844</v>
      </c>
      <c r="S6" s="32">
        <f t="shared" ref="S6:S34" si="4">(L6/K6-1)*100</f>
        <v>0.81734177524628304</v>
      </c>
      <c r="T6" s="32">
        <f t="shared" ref="T6:U21" si="5">(M6/L6-1)*100</f>
        <v>0.79956160503960039</v>
      </c>
      <c r="U6" s="32">
        <f t="shared" si="5"/>
        <v>0.77962815513661354</v>
      </c>
      <c r="V6" s="29">
        <f t="shared" ref="V6:V34" si="6">(N6/I6-1)*100</f>
        <v>4.1429532011469483</v>
      </c>
      <c r="W6" s="29">
        <f t="shared" ref="W6:W34" si="7">(N6/G6-1)*100</f>
        <v>5.9475234141771027</v>
      </c>
      <c r="X6" s="33">
        <f t="shared" ref="X6:X34" si="8">H6-G6</f>
        <v>1714.75</v>
      </c>
      <c r="Y6" s="33">
        <f t="shared" ref="Y6:Y34" si="9">I6-H6</f>
        <v>1711.25</v>
      </c>
      <c r="Z6" s="33">
        <f t="shared" ref="Z6:Z34" si="10">J6-I6</f>
        <v>1703</v>
      </c>
      <c r="AA6" s="33">
        <f t="shared" ref="AA6:AA34" si="11">K6-J6</f>
        <v>1689.25</v>
      </c>
      <c r="AB6" s="33">
        <f t="shared" ref="AB6:AB34" si="12">L6-K6</f>
        <v>1671.75</v>
      </c>
      <c r="AC6" s="33">
        <f t="shared" ref="AC6:AD21" si="13">M6-L6</f>
        <v>1648.75</v>
      </c>
      <c r="AD6" s="33">
        <f t="shared" si="13"/>
        <v>1620.5</v>
      </c>
      <c r="AE6" s="30">
        <f t="shared" ref="AE6:AE34" si="14">N6-I6</f>
        <v>8333.25</v>
      </c>
      <c r="AF6" s="30">
        <f t="shared" ref="AF6:AF34" si="15">N6-G6</f>
        <v>11759.25</v>
      </c>
    </row>
    <row r="7" spans="1:33" s="23" customFormat="1" ht="35.25" customHeight="1" x14ac:dyDescent="0.25">
      <c r="A7" s="22">
        <v>2</v>
      </c>
      <c r="B7" s="81"/>
      <c r="C7" s="136"/>
      <c r="D7" s="132" t="s">
        <v>201</v>
      </c>
      <c r="E7" s="133"/>
      <c r="F7" s="134"/>
      <c r="G7" s="31">
        <v>156521.25</v>
      </c>
      <c r="H7" s="31">
        <v>158704.25</v>
      </c>
      <c r="I7" s="31">
        <v>161199</v>
      </c>
      <c r="J7" s="31">
        <v>163527</v>
      </c>
      <c r="K7" s="31">
        <v>165600.5</v>
      </c>
      <c r="L7" s="31">
        <v>167668.5</v>
      </c>
      <c r="M7" s="31">
        <v>169376.25</v>
      </c>
      <c r="N7" s="31">
        <v>171033.75</v>
      </c>
      <c r="O7" s="32">
        <f t="shared" si="0"/>
        <v>1.3946988028782137</v>
      </c>
      <c r="P7" s="32">
        <f t="shared" si="1"/>
        <v>1.5719490813888015</v>
      </c>
      <c r="Q7" s="32">
        <f t="shared" si="2"/>
        <v>1.4441776934100092</v>
      </c>
      <c r="R7" s="32">
        <f t="shared" si="3"/>
        <v>1.2679863264170477</v>
      </c>
      <c r="S7" s="32">
        <f t="shared" si="4"/>
        <v>1.2487885000347143</v>
      </c>
      <c r="T7" s="32">
        <f t="shared" si="5"/>
        <v>1.0185276304135904</v>
      </c>
      <c r="U7" s="32">
        <f t="shared" si="5"/>
        <v>0.97859056390727783</v>
      </c>
      <c r="V7" s="29">
        <f t="shared" si="6"/>
        <v>6.1009993858522682</v>
      </c>
      <c r="W7" s="29">
        <f t="shared" si="7"/>
        <v>9.2719039746999243</v>
      </c>
      <c r="X7" s="33">
        <f t="shared" si="8"/>
        <v>2183</v>
      </c>
      <c r="Y7" s="33">
        <f t="shared" si="9"/>
        <v>2494.75</v>
      </c>
      <c r="Z7" s="33">
        <f t="shared" si="10"/>
        <v>2328</v>
      </c>
      <c r="AA7" s="33">
        <f t="shared" si="11"/>
        <v>2073.5</v>
      </c>
      <c r="AB7" s="33">
        <f t="shared" si="12"/>
        <v>2068</v>
      </c>
      <c r="AC7" s="33">
        <f t="shared" si="13"/>
        <v>1707.75</v>
      </c>
      <c r="AD7" s="33">
        <f t="shared" si="13"/>
        <v>1657.5</v>
      </c>
      <c r="AE7" s="30">
        <f t="shared" si="14"/>
        <v>9834.75</v>
      </c>
      <c r="AF7" s="30">
        <f t="shared" si="15"/>
        <v>14512.5</v>
      </c>
    </row>
    <row r="8" spans="1:33" s="23" customFormat="1" ht="33.75" customHeight="1" x14ac:dyDescent="0.25">
      <c r="A8" s="22"/>
      <c r="B8" s="83"/>
      <c r="C8" s="137"/>
      <c r="D8" s="132" t="s">
        <v>177</v>
      </c>
      <c r="E8" s="133"/>
      <c r="F8" s="134"/>
      <c r="G8" s="31">
        <f>G6-G7</f>
        <v>41195.5</v>
      </c>
      <c r="H8" s="31">
        <f t="shared" ref="H8:N8" si="16">H6-H7</f>
        <v>40727.25</v>
      </c>
      <c r="I8" s="31">
        <f t="shared" si="16"/>
        <v>39943.75</v>
      </c>
      <c r="J8" s="31">
        <f t="shared" si="16"/>
        <v>39318.75</v>
      </c>
      <c r="K8" s="31">
        <f t="shared" si="16"/>
        <v>38934.5</v>
      </c>
      <c r="L8" s="31">
        <f t="shared" si="16"/>
        <v>38538.25</v>
      </c>
      <c r="M8" s="31">
        <f t="shared" si="16"/>
        <v>38479.25</v>
      </c>
      <c r="N8" s="31">
        <f t="shared" si="16"/>
        <v>38442.25</v>
      </c>
      <c r="O8" s="32">
        <f t="shared" si="0"/>
        <v>-1.1366532752363767</v>
      </c>
      <c r="P8" s="32">
        <f t="shared" si="1"/>
        <v>-1.9237733949628355</v>
      </c>
      <c r="Q8" s="32">
        <f t="shared" si="2"/>
        <v>-1.5647003598810882</v>
      </c>
      <c r="R8" s="32">
        <f t="shared" si="3"/>
        <v>-0.97726911460817023</v>
      </c>
      <c r="S8" s="32">
        <f t="shared" si="4"/>
        <v>-1.0177349137654224</v>
      </c>
      <c r="T8" s="32">
        <f t="shared" si="5"/>
        <v>-0.15309465271515776</v>
      </c>
      <c r="U8" s="32">
        <f t="shared" si="5"/>
        <v>-9.6155720290802549E-2</v>
      </c>
      <c r="V8" s="29">
        <f t="shared" si="6"/>
        <v>-3.7590361445783094</v>
      </c>
      <c r="W8" s="29">
        <f t="shared" si="7"/>
        <v>-6.6833756114138669</v>
      </c>
      <c r="X8" s="33">
        <f t="shared" si="8"/>
        <v>-468.25</v>
      </c>
      <c r="Y8" s="33">
        <f t="shared" si="9"/>
        <v>-783.5</v>
      </c>
      <c r="Z8" s="33">
        <f t="shared" si="10"/>
        <v>-625</v>
      </c>
      <c r="AA8" s="33">
        <f t="shared" si="11"/>
        <v>-384.25</v>
      </c>
      <c r="AB8" s="33">
        <f t="shared" si="12"/>
        <v>-396.25</v>
      </c>
      <c r="AC8" s="33">
        <f t="shared" si="13"/>
        <v>-59</v>
      </c>
      <c r="AD8" s="33">
        <f t="shared" si="13"/>
        <v>-37</v>
      </c>
      <c r="AE8" s="30">
        <f t="shared" si="14"/>
        <v>-1501.5</v>
      </c>
      <c r="AF8" s="30">
        <f t="shared" si="15"/>
        <v>-2753.25</v>
      </c>
    </row>
    <row r="9" spans="1:33" s="23" customFormat="1" ht="35.25" customHeight="1" x14ac:dyDescent="0.25">
      <c r="A9" s="22">
        <v>2</v>
      </c>
      <c r="B9" s="80" t="s">
        <v>178</v>
      </c>
      <c r="C9" s="135" t="s">
        <v>115</v>
      </c>
      <c r="D9" s="98" t="s">
        <v>115</v>
      </c>
      <c r="E9" s="99"/>
      <c r="F9" s="100"/>
      <c r="G9" s="35">
        <v>156521.25</v>
      </c>
      <c r="H9" s="35">
        <v>158704.25</v>
      </c>
      <c r="I9" s="35">
        <v>161199</v>
      </c>
      <c r="J9" s="35">
        <v>163527</v>
      </c>
      <c r="K9" s="35">
        <v>165600.5</v>
      </c>
      <c r="L9" s="35">
        <v>167668.5</v>
      </c>
      <c r="M9" s="35">
        <v>169376.25</v>
      </c>
      <c r="N9" s="35">
        <v>171033.75</v>
      </c>
      <c r="O9" s="32">
        <f t="shared" si="0"/>
        <v>1.3946988028782137</v>
      </c>
      <c r="P9" s="32">
        <f t="shared" si="1"/>
        <v>1.5719490813888015</v>
      </c>
      <c r="Q9" s="32">
        <f t="shared" si="2"/>
        <v>1.4441776934100092</v>
      </c>
      <c r="R9" s="32">
        <f t="shared" si="3"/>
        <v>1.2679863264170477</v>
      </c>
      <c r="S9" s="32">
        <f t="shared" si="4"/>
        <v>1.2487885000347143</v>
      </c>
      <c r="T9" s="32">
        <f t="shared" si="5"/>
        <v>1.0185276304135904</v>
      </c>
      <c r="U9" s="32">
        <f t="shared" si="5"/>
        <v>0.97859056390727783</v>
      </c>
      <c r="V9" s="29">
        <f t="shared" si="6"/>
        <v>6.1009993858522682</v>
      </c>
      <c r="W9" s="29">
        <f t="shared" si="7"/>
        <v>9.2719039746999243</v>
      </c>
      <c r="X9" s="33">
        <f t="shared" si="8"/>
        <v>2183</v>
      </c>
      <c r="Y9" s="33">
        <f t="shared" si="9"/>
        <v>2494.75</v>
      </c>
      <c r="Z9" s="33">
        <f t="shared" si="10"/>
        <v>2328</v>
      </c>
      <c r="AA9" s="33">
        <f t="shared" si="11"/>
        <v>2073.5</v>
      </c>
      <c r="AB9" s="33">
        <f t="shared" si="12"/>
        <v>2068</v>
      </c>
      <c r="AC9" s="33">
        <f t="shared" si="13"/>
        <v>1707.75</v>
      </c>
      <c r="AD9" s="33">
        <f t="shared" si="13"/>
        <v>1657.5</v>
      </c>
      <c r="AE9" s="30">
        <f t="shared" si="14"/>
        <v>9834.75</v>
      </c>
      <c r="AF9" s="30">
        <f t="shared" si="15"/>
        <v>14512.5</v>
      </c>
    </row>
    <row r="10" spans="1:33" s="23" customFormat="1" ht="35.25" customHeight="1" x14ac:dyDescent="0.25">
      <c r="A10" s="22">
        <v>3</v>
      </c>
      <c r="B10" s="81"/>
      <c r="C10" s="136"/>
      <c r="D10" s="132" t="s">
        <v>162</v>
      </c>
      <c r="E10" s="133"/>
      <c r="F10" s="134"/>
      <c r="G10" s="34">
        <v>96122</v>
      </c>
      <c r="H10" s="34">
        <v>97225.25</v>
      </c>
      <c r="I10" s="34">
        <v>98336</v>
      </c>
      <c r="J10" s="34">
        <v>100215.75</v>
      </c>
      <c r="K10" s="34">
        <v>101670.5</v>
      </c>
      <c r="L10" s="34">
        <v>103469.5</v>
      </c>
      <c r="M10" s="34">
        <v>104360.5</v>
      </c>
      <c r="N10" s="34">
        <v>105964.25</v>
      </c>
      <c r="O10" s="32">
        <f t="shared" si="0"/>
        <v>1.1477601381577607</v>
      </c>
      <c r="P10" s="32">
        <f t="shared" si="1"/>
        <v>1.1424501351243732</v>
      </c>
      <c r="Q10" s="32">
        <f t="shared" si="2"/>
        <v>1.9115583306215322</v>
      </c>
      <c r="R10" s="32">
        <f t="shared" si="3"/>
        <v>1.4516181338761536</v>
      </c>
      <c r="S10" s="32">
        <f t="shared" si="4"/>
        <v>1.76944148007534</v>
      </c>
      <c r="T10" s="32">
        <f t="shared" si="5"/>
        <v>0.86112332619756593</v>
      </c>
      <c r="U10" s="32">
        <f t="shared" si="5"/>
        <v>1.5367404334015289</v>
      </c>
      <c r="V10" s="29">
        <f t="shared" si="6"/>
        <v>7.757332004555817</v>
      </c>
      <c r="W10" s="29">
        <f t="shared" si="7"/>
        <v>10.23933126651546</v>
      </c>
      <c r="X10" s="33">
        <f t="shared" si="8"/>
        <v>1103.25</v>
      </c>
      <c r="Y10" s="33">
        <f t="shared" si="9"/>
        <v>1110.75</v>
      </c>
      <c r="Z10" s="33">
        <f t="shared" si="10"/>
        <v>1879.75</v>
      </c>
      <c r="AA10" s="33">
        <f t="shared" si="11"/>
        <v>1454.75</v>
      </c>
      <c r="AB10" s="33">
        <f t="shared" si="12"/>
        <v>1799</v>
      </c>
      <c r="AC10" s="33">
        <f t="shared" si="13"/>
        <v>891</v>
      </c>
      <c r="AD10" s="33">
        <f t="shared" si="13"/>
        <v>1603.75</v>
      </c>
      <c r="AE10" s="30">
        <f t="shared" si="14"/>
        <v>7628.25</v>
      </c>
      <c r="AF10" s="30">
        <f t="shared" si="15"/>
        <v>9842.25</v>
      </c>
    </row>
    <row r="11" spans="1:33" s="23" customFormat="1" ht="35.25" customHeight="1" x14ac:dyDescent="0.25">
      <c r="A11" s="22">
        <v>6</v>
      </c>
      <c r="B11" s="81"/>
      <c r="C11" s="137"/>
      <c r="D11" s="132" t="s">
        <v>169</v>
      </c>
      <c r="E11" s="133"/>
      <c r="F11" s="134"/>
      <c r="G11" s="31">
        <v>60399.5</v>
      </c>
      <c r="H11" s="31">
        <v>61479</v>
      </c>
      <c r="I11" s="31">
        <v>62863</v>
      </c>
      <c r="J11" s="31">
        <v>63311.25</v>
      </c>
      <c r="K11" s="31">
        <v>63930.25</v>
      </c>
      <c r="L11" s="31">
        <v>64199.25</v>
      </c>
      <c r="M11" s="31">
        <v>65015.5</v>
      </c>
      <c r="N11" s="31">
        <v>65069.5</v>
      </c>
      <c r="O11" s="32">
        <f t="shared" si="0"/>
        <v>1.7872664508812086</v>
      </c>
      <c r="P11" s="32">
        <f t="shared" si="1"/>
        <v>2.2511751980351047</v>
      </c>
      <c r="Q11" s="32">
        <f t="shared" si="2"/>
        <v>0.71305855590728662</v>
      </c>
      <c r="R11" s="32">
        <f t="shared" si="3"/>
        <v>0.9777093328594777</v>
      </c>
      <c r="S11" s="32">
        <f t="shared" si="4"/>
        <v>0.42077107472597852</v>
      </c>
      <c r="T11" s="32">
        <f t="shared" si="5"/>
        <v>1.2714322986639326</v>
      </c>
      <c r="U11" s="32">
        <f t="shared" si="5"/>
        <v>8.30571171489769E-2</v>
      </c>
      <c r="V11" s="29">
        <f t="shared" si="6"/>
        <v>3.5100138396194858</v>
      </c>
      <c r="W11" s="29">
        <f t="shared" si="7"/>
        <v>7.7318520848682626</v>
      </c>
      <c r="X11" s="33">
        <f t="shared" si="8"/>
        <v>1079.5</v>
      </c>
      <c r="Y11" s="33">
        <f t="shared" si="9"/>
        <v>1384</v>
      </c>
      <c r="Z11" s="33">
        <f t="shared" si="10"/>
        <v>448.25</v>
      </c>
      <c r="AA11" s="33">
        <f t="shared" si="11"/>
        <v>619</v>
      </c>
      <c r="AB11" s="33">
        <f t="shared" si="12"/>
        <v>269</v>
      </c>
      <c r="AC11" s="33">
        <f t="shared" si="13"/>
        <v>816.25</v>
      </c>
      <c r="AD11" s="33">
        <f t="shared" si="13"/>
        <v>54</v>
      </c>
      <c r="AE11" s="30">
        <f t="shared" si="14"/>
        <v>2206.5</v>
      </c>
      <c r="AF11" s="30">
        <f t="shared" si="15"/>
        <v>4670</v>
      </c>
    </row>
    <row r="12" spans="1:33" s="23" customFormat="1" ht="35.25" customHeight="1" x14ac:dyDescent="0.25">
      <c r="A12" s="22">
        <v>3</v>
      </c>
      <c r="B12" s="81"/>
      <c r="C12" s="135" t="s">
        <v>114</v>
      </c>
      <c r="D12" s="98" t="s">
        <v>115</v>
      </c>
      <c r="E12" s="99"/>
      <c r="F12" s="100"/>
      <c r="G12" s="35">
        <v>96122</v>
      </c>
      <c r="H12" s="35">
        <v>97225.25</v>
      </c>
      <c r="I12" s="35">
        <v>98336</v>
      </c>
      <c r="J12" s="35">
        <v>100215.75</v>
      </c>
      <c r="K12" s="35">
        <v>101670.5</v>
      </c>
      <c r="L12" s="35">
        <v>103469.5</v>
      </c>
      <c r="M12" s="35">
        <v>104360.5</v>
      </c>
      <c r="N12" s="35">
        <v>105964.25</v>
      </c>
      <c r="O12" s="32">
        <f t="shared" si="0"/>
        <v>1.1477601381577607</v>
      </c>
      <c r="P12" s="32">
        <f t="shared" si="1"/>
        <v>1.1424501351243732</v>
      </c>
      <c r="Q12" s="32">
        <f t="shared" si="2"/>
        <v>1.9115583306215322</v>
      </c>
      <c r="R12" s="32">
        <f t="shared" si="3"/>
        <v>1.4516181338761536</v>
      </c>
      <c r="S12" s="32">
        <f t="shared" si="4"/>
        <v>1.76944148007534</v>
      </c>
      <c r="T12" s="32">
        <f t="shared" si="5"/>
        <v>0.86112332619756593</v>
      </c>
      <c r="U12" s="32">
        <f t="shared" si="5"/>
        <v>1.5367404334015289</v>
      </c>
      <c r="V12" s="29">
        <f t="shared" si="6"/>
        <v>7.757332004555817</v>
      </c>
      <c r="W12" s="29">
        <f t="shared" si="7"/>
        <v>10.23933126651546</v>
      </c>
      <c r="X12" s="33">
        <f t="shared" si="8"/>
        <v>1103.25</v>
      </c>
      <c r="Y12" s="33">
        <f t="shared" si="9"/>
        <v>1110.75</v>
      </c>
      <c r="Z12" s="33">
        <f t="shared" si="10"/>
        <v>1879.75</v>
      </c>
      <c r="AA12" s="33">
        <f t="shared" si="11"/>
        <v>1454.75</v>
      </c>
      <c r="AB12" s="33">
        <f t="shared" si="12"/>
        <v>1799</v>
      </c>
      <c r="AC12" s="33">
        <f t="shared" si="13"/>
        <v>891</v>
      </c>
      <c r="AD12" s="33">
        <f t="shared" si="13"/>
        <v>1603.75</v>
      </c>
      <c r="AE12" s="30">
        <f t="shared" si="14"/>
        <v>7628.25</v>
      </c>
      <c r="AF12" s="30">
        <f t="shared" si="15"/>
        <v>9842.25</v>
      </c>
    </row>
    <row r="13" spans="1:33" s="23" customFormat="1" ht="35.25" customHeight="1" x14ac:dyDescent="0.25">
      <c r="A13" s="22">
        <v>4</v>
      </c>
      <c r="B13" s="81"/>
      <c r="C13" s="136"/>
      <c r="D13" s="124" t="s">
        <v>116</v>
      </c>
      <c r="E13" s="124"/>
      <c r="F13" s="124"/>
      <c r="G13" s="31">
        <v>89064.25</v>
      </c>
      <c r="H13" s="31">
        <v>90302</v>
      </c>
      <c r="I13" s="31">
        <v>91637.5</v>
      </c>
      <c r="J13" s="31">
        <v>91685</v>
      </c>
      <c r="K13" s="31">
        <v>89974.75</v>
      </c>
      <c r="L13" s="31">
        <v>90293.5</v>
      </c>
      <c r="M13" s="31">
        <v>91570.5</v>
      </c>
      <c r="N13" s="31">
        <v>93389.5</v>
      </c>
      <c r="O13" s="32">
        <f t="shared" si="0"/>
        <v>1.3897270790468763</v>
      </c>
      <c r="P13" s="32">
        <f t="shared" si="1"/>
        <v>1.4789262696285776</v>
      </c>
      <c r="Q13" s="32">
        <f t="shared" si="2"/>
        <v>5.1834674669204439E-2</v>
      </c>
      <c r="R13" s="32">
        <f t="shared" si="3"/>
        <v>-1.8653542018868929</v>
      </c>
      <c r="S13" s="32">
        <f t="shared" si="4"/>
        <v>0.35426605797737043</v>
      </c>
      <c r="T13" s="32">
        <f t="shared" si="5"/>
        <v>1.4142767751831542</v>
      </c>
      <c r="U13" s="32">
        <f t="shared" si="5"/>
        <v>1.9864476004826992</v>
      </c>
      <c r="V13" s="29">
        <f t="shared" si="6"/>
        <v>1.9118810530623476</v>
      </c>
      <c r="W13" s="29">
        <f t="shared" si="7"/>
        <v>4.8563256300928836</v>
      </c>
      <c r="X13" s="33">
        <f t="shared" si="8"/>
        <v>1237.75</v>
      </c>
      <c r="Y13" s="33">
        <f t="shared" si="9"/>
        <v>1335.5</v>
      </c>
      <c r="Z13" s="33">
        <f t="shared" si="10"/>
        <v>47.5</v>
      </c>
      <c r="AA13" s="33">
        <f t="shared" si="11"/>
        <v>-1710.25</v>
      </c>
      <c r="AB13" s="33">
        <f t="shared" si="12"/>
        <v>318.75</v>
      </c>
      <c r="AC13" s="33">
        <f t="shared" si="13"/>
        <v>1277</v>
      </c>
      <c r="AD13" s="33">
        <f t="shared" si="13"/>
        <v>1819</v>
      </c>
      <c r="AE13" s="30">
        <f t="shared" si="14"/>
        <v>1752</v>
      </c>
      <c r="AF13" s="30">
        <f t="shared" si="15"/>
        <v>4325.25</v>
      </c>
    </row>
    <row r="14" spans="1:33" s="23" customFormat="1" ht="35.25" customHeight="1" x14ac:dyDescent="0.25">
      <c r="A14" s="22">
        <v>5</v>
      </c>
      <c r="B14" s="83"/>
      <c r="C14" s="137"/>
      <c r="D14" s="124" t="s">
        <v>117</v>
      </c>
      <c r="E14" s="124"/>
      <c r="F14" s="124"/>
      <c r="G14" s="31">
        <v>7057.5</v>
      </c>
      <c r="H14" s="31">
        <v>6923.75</v>
      </c>
      <c r="I14" s="31">
        <v>6698.75</v>
      </c>
      <c r="J14" s="31">
        <v>8531</v>
      </c>
      <c r="K14" s="31">
        <v>11695.5</v>
      </c>
      <c r="L14" s="31">
        <v>13176</v>
      </c>
      <c r="M14" s="31">
        <v>12789.75</v>
      </c>
      <c r="N14" s="31">
        <v>12575</v>
      </c>
      <c r="O14" s="32">
        <f t="shared" si="0"/>
        <v>-1.8951470067304244</v>
      </c>
      <c r="P14" s="32">
        <f t="shared" si="1"/>
        <v>-3.2496840584943176</v>
      </c>
      <c r="Q14" s="32">
        <f t="shared" si="2"/>
        <v>27.352117932450092</v>
      </c>
      <c r="R14" s="32">
        <f t="shared" si="3"/>
        <v>37.094127300433712</v>
      </c>
      <c r="S14" s="32">
        <f t="shared" si="4"/>
        <v>12.658714890342448</v>
      </c>
      <c r="T14" s="32">
        <f t="shared" si="5"/>
        <v>-2.9314663023679466</v>
      </c>
      <c r="U14" s="32">
        <f t="shared" si="5"/>
        <v>-1.6790789499403824</v>
      </c>
      <c r="V14" s="29">
        <f t="shared" si="6"/>
        <v>87.721589848852389</v>
      </c>
      <c r="W14" s="29">
        <f t="shared" si="7"/>
        <v>78.17924194119729</v>
      </c>
      <c r="X14" s="33">
        <f t="shared" si="8"/>
        <v>-133.75</v>
      </c>
      <c r="Y14" s="33">
        <f t="shared" si="9"/>
        <v>-225</v>
      </c>
      <c r="Z14" s="33">
        <f t="shared" si="10"/>
        <v>1832.25</v>
      </c>
      <c r="AA14" s="33">
        <f t="shared" si="11"/>
        <v>3164.5</v>
      </c>
      <c r="AB14" s="33">
        <f t="shared" si="12"/>
        <v>1480.5</v>
      </c>
      <c r="AC14" s="33">
        <f t="shared" si="13"/>
        <v>-386.25</v>
      </c>
      <c r="AD14" s="33">
        <f t="shared" si="13"/>
        <v>-214.75</v>
      </c>
      <c r="AE14" s="30">
        <f t="shared" si="14"/>
        <v>5876.25</v>
      </c>
      <c r="AF14" s="30">
        <f t="shared" si="15"/>
        <v>5517.5</v>
      </c>
      <c r="AG14" s="48"/>
    </row>
    <row r="15" spans="1:33" s="23" customFormat="1" ht="35.25" customHeight="1" x14ac:dyDescent="0.25">
      <c r="A15" s="22">
        <v>4</v>
      </c>
      <c r="B15" s="80" t="s">
        <v>212</v>
      </c>
      <c r="C15" s="140" t="s">
        <v>115</v>
      </c>
      <c r="D15" s="141" t="s">
        <v>115</v>
      </c>
      <c r="E15" s="141"/>
      <c r="F15" s="141"/>
      <c r="G15" s="35">
        <v>89496.5</v>
      </c>
      <c r="H15" s="35">
        <v>90764</v>
      </c>
      <c r="I15" s="35">
        <v>92112</v>
      </c>
      <c r="J15" s="35">
        <v>92142.25</v>
      </c>
      <c r="K15" s="35">
        <v>90383.5</v>
      </c>
      <c r="L15" s="35">
        <v>90647</v>
      </c>
      <c r="M15" s="35">
        <v>91860.5</v>
      </c>
      <c r="N15" s="35">
        <v>91860.5</v>
      </c>
      <c r="O15" s="32">
        <f t="shared" si="0"/>
        <v>1.4162565016508921</v>
      </c>
      <c r="P15" s="32">
        <f t="shared" si="1"/>
        <v>1.4851703318496279</v>
      </c>
      <c r="Q15" s="32">
        <f t="shared" si="2"/>
        <v>3.2840455098148702E-2</v>
      </c>
      <c r="R15" s="32">
        <f t="shared" si="3"/>
        <v>-1.9087335071587663</v>
      </c>
      <c r="S15" s="32">
        <f t="shared" si="4"/>
        <v>0.29153551256591026</v>
      </c>
      <c r="T15" s="32">
        <f t="shared" si="5"/>
        <v>1.338709499487023</v>
      </c>
      <c r="U15" s="32">
        <f t="shared" si="5"/>
        <v>0</v>
      </c>
      <c r="V15" s="29">
        <f t="shared" si="6"/>
        <v>-0.2730371721382685</v>
      </c>
      <c r="W15" s="29">
        <f t="shared" si="7"/>
        <v>2.6414440788187221</v>
      </c>
      <c r="X15" s="33">
        <f t="shared" si="8"/>
        <v>1267.5</v>
      </c>
      <c r="Y15" s="33">
        <f t="shared" si="9"/>
        <v>1348</v>
      </c>
      <c r="Z15" s="33">
        <f t="shared" si="10"/>
        <v>30.25</v>
      </c>
      <c r="AA15" s="33">
        <f t="shared" si="11"/>
        <v>-1758.75</v>
      </c>
      <c r="AB15" s="33">
        <f t="shared" si="12"/>
        <v>263.5</v>
      </c>
      <c r="AC15" s="33">
        <f t="shared" si="13"/>
        <v>1213.5</v>
      </c>
      <c r="AD15" s="33">
        <f t="shared" si="13"/>
        <v>0</v>
      </c>
      <c r="AE15" s="30">
        <f t="shared" si="14"/>
        <v>-251.5</v>
      </c>
      <c r="AF15" s="30">
        <f t="shared" si="15"/>
        <v>2364</v>
      </c>
    </row>
    <row r="16" spans="1:33" s="23" customFormat="1" ht="35.25" customHeight="1" x14ac:dyDescent="0.25">
      <c r="A16" s="22">
        <v>7</v>
      </c>
      <c r="B16" s="81"/>
      <c r="C16" s="140"/>
      <c r="D16" s="124" t="s">
        <v>118</v>
      </c>
      <c r="E16" s="124"/>
      <c r="F16" s="124"/>
      <c r="G16" s="31">
        <v>62700.5</v>
      </c>
      <c r="H16" s="31">
        <v>63347.25</v>
      </c>
      <c r="I16" s="31">
        <v>64397.25</v>
      </c>
      <c r="J16" s="31">
        <v>63275.25</v>
      </c>
      <c r="K16" s="31">
        <v>61822.5</v>
      </c>
      <c r="L16" s="31">
        <v>61506.75</v>
      </c>
      <c r="M16" s="31">
        <v>61908</v>
      </c>
      <c r="N16" s="31">
        <v>61908</v>
      </c>
      <c r="O16" s="32">
        <f t="shared" si="0"/>
        <v>1.0314909769459479</v>
      </c>
      <c r="P16" s="32">
        <f t="shared" si="1"/>
        <v>1.6575305163207599</v>
      </c>
      <c r="Q16" s="32">
        <f t="shared" si="2"/>
        <v>-1.7423104247463961</v>
      </c>
      <c r="R16" s="32">
        <f t="shared" si="3"/>
        <v>-2.2959213910652254</v>
      </c>
      <c r="S16" s="32">
        <f t="shared" si="4"/>
        <v>-0.51073638238505747</v>
      </c>
      <c r="T16" s="32">
        <f t="shared" si="5"/>
        <v>0.65236742308771856</v>
      </c>
      <c r="U16" s="32">
        <f t="shared" si="5"/>
        <v>0</v>
      </c>
      <c r="V16" s="29">
        <f t="shared" si="6"/>
        <v>-3.8654600934046046</v>
      </c>
      <c r="W16" s="29">
        <f t="shared" si="7"/>
        <v>-1.2639452635943904</v>
      </c>
      <c r="X16" s="33">
        <f t="shared" si="8"/>
        <v>646.75</v>
      </c>
      <c r="Y16" s="33">
        <f t="shared" si="9"/>
        <v>1050</v>
      </c>
      <c r="Z16" s="33">
        <f t="shared" si="10"/>
        <v>-1122</v>
      </c>
      <c r="AA16" s="33">
        <f t="shared" si="11"/>
        <v>-1452.75</v>
      </c>
      <c r="AB16" s="33">
        <f t="shared" si="12"/>
        <v>-315.75</v>
      </c>
      <c r="AC16" s="33">
        <f t="shared" si="13"/>
        <v>401.25</v>
      </c>
      <c r="AD16" s="33">
        <f t="shared" si="13"/>
        <v>0</v>
      </c>
      <c r="AE16" s="30">
        <f t="shared" si="14"/>
        <v>-2489.25</v>
      </c>
      <c r="AF16" s="30">
        <f t="shared" si="15"/>
        <v>-792.5</v>
      </c>
    </row>
    <row r="17" spans="1:32" s="23" customFormat="1" ht="35.25" customHeight="1" x14ac:dyDescent="0.25">
      <c r="A17" s="22">
        <v>18</v>
      </c>
      <c r="B17" s="81"/>
      <c r="C17" s="140"/>
      <c r="D17" s="124" t="s">
        <v>161</v>
      </c>
      <c r="E17" s="124"/>
      <c r="F17" s="124"/>
      <c r="G17" s="31">
        <v>3556</v>
      </c>
      <c r="H17" s="31">
        <v>3730</v>
      </c>
      <c r="I17" s="31">
        <v>3786.75</v>
      </c>
      <c r="J17" s="31">
        <v>4021.5</v>
      </c>
      <c r="K17" s="31">
        <v>3915</v>
      </c>
      <c r="L17" s="31">
        <v>4243.25</v>
      </c>
      <c r="M17" s="31">
        <v>4422.75</v>
      </c>
      <c r="N17" s="31">
        <v>4422.75</v>
      </c>
      <c r="O17" s="32">
        <f t="shared" si="0"/>
        <v>4.8931383577052845</v>
      </c>
      <c r="P17" s="32">
        <f t="shared" si="1"/>
        <v>1.521447721179614</v>
      </c>
      <c r="Q17" s="32">
        <f t="shared" si="2"/>
        <v>6.1992473757179534</v>
      </c>
      <c r="R17" s="32">
        <f t="shared" si="3"/>
        <v>-2.648265572547559</v>
      </c>
      <c r="S17" s="32">
        <f t="shared" si="4"/>
        <v>8.3844189016602844</v>
      </c>
      <c r="T17" s="32">
        <f t="shared" si="5"/>
        <v>4.2302480410063126</v>
      </c>
      <c r="U17" s="32">
        <f t="shared" si="5"/>
        <v>0</v>
      </c>
      <c r="V17" s="29">
        <f t="shared" si="6"/>
        <v>16.79540503069914</v>
      </c>
      <c r="W17" s="29">
        <f t="shared" si="7"/>
        <v>24.374296962879647</v>
      </c>
      <c r="X17" s="33">
        <f t="shared" si="8"/>
        <v>174</v>
      </c>
      <c r="Y17" s="33">
        <f t="shared" si="9"/>
        <v>56.75</v>
      </c>
      <c r="Z17" s="33">
        <f t="shared" si="10"/>
        <v>234.75</v>
      </c>
      <c r="AA17" s="33">
        <f t="shared" si="11"/>
        <v>-106.5</v>
      </c>
      <c r="AB17" s="33">
        <f t="shared" si="12"/>
        <v>328.25</v>
      </c>
      <c r="AC17" s="33">
        <f t="shared" si="13"/>
        <v>179.5</v>
      </c>
      <c r="AD17" s="33">
        <f t="shared" si="13"/>
        <v>0</v>
      </c>
      <c r="AE17" s="30">
        <f t="shared" si="14"/>
        <v>636</v>
      </c>
      <c r="AF17" s="30">
        <f t="shared" si="15"/>
        <v>866.75</v>
      </c>
    </row>
    <row r="18" spans="1:32" s="23" customFormat="1" ht="35.25" customHeight="1" x14ac:dyDescent="0.25">
      <c r="A18" s="22">
        <v>21</v>
      </c>
      <c r="B18" s="81"/>
      <c r="C18" s="140"/>
      <c r="D18" s="124" t="s">
        <v>163</v>
      </c>
      <c r="E18" s="139"/>
      <c r="F18" s="139"/>
      <c r="G18" s="31">
        <v>20448.75</v>
      </c>
      <c r="H18" s="31">
        <v>20897.25</v>
      </c>
      <c r="I18" s="31">
        <v>21304.75</v>
      </c>
      <c r="J18" s="31">
        <v>22246</v>
      </c>
      <c r="K18" s="31">
        <v>22523.25</v>
      </c>
      <c r="L18" s="31">
        <v>22682.5</v>
      </c>
      <c r="M18" s="31">
        <v>23339.75</v>
      </c>
      <c r="N18" s="31">
        <v>23339.75</v>
      </c>
      <c r="O18" s="32">
        <f t="shared" si="0"/>
        <v>2.1932880982945102</v>
      </c>
      <c r="P18" s="32">
        <f t="shared" si="1"/>
        <v>1.9500173467800863</v>
      </c>
      <c r="Q18" s="32">
        <f t="shared" si="2"/>
        <v>4.4180288433330661</v>
      </c>
      <c r="R18" s="32">
        <f t="shared" si="3"/>
        <v>1.2462914681291126</v>
      </c>
      <c r="S18" s="32">
        <f t="shared" si="4"/>
        <v>0.70704716237666165</v>
      </c>
      <c r="T18" s="32">
        <f t="shared" si="5"/>
        <v>2.897608288328013</v>
      </c>
      <c r="U18" s="32">
        <f t="shared" si="5"/>
        <v>0</v>
      </c>
      <c r="V18" s="29">
        <f t="shared" si="6"/>
        <v>9.5518605005926016</v>
      </c>
      <c r="W18" s="29">
        <f t="shared" si="7"/>
        <v>14.137783483097998</v>
      </c>
      <c r="X18" s="33">
        <f t="shared" si="8"/>
        <v>448.5</v>
      </c>
      <c r="Y18" s="33">
        <f t="shared" si="9"/>
        <v>407.5</v>
      </c>
      <c r="Z18" s="33">
        <f t="shared" si="10"/>
        <v>941.25</v>
      </c>
      <c r="AA18" s="33">
        <f t="shared" si="11"/>
        <v>277.25</v>
      </c>
      <c r="AB18" s="33">
        <f t="shared" si="12"/>
        <v>159.25</v>
      </c>
      <c r="AC18" s="33">
        <f t="shared" si="13"/>
        <v>657.25</v>
      </c>
      <c r="AD18" s="33">
        <f t="shared" si="13"/>
        <v>0</v>
      </c>
      <c r="AE18" s="30">
        <f t="shared" si="14"/>
        <v>2035</v>
      </c>
      <c r="AF18" s="30">
        <f t="shared" si="15"/>
        <v>2891</v>
      </c>
    </row>
    <row r="19" spans="1:32" s="23" customFormat="1" ht="35.25" customHeight="1" x14ac:dyDescent="0.25">
      <c r="A19" s="22">
        <v>24</v>
      </c>
      <c r="B19" s="81"/>
      <c r="C19" s="140"/>
      <c r="D19" s="124" t="s">
        <v>127</v>
      </c>
      <c r="E19" s="139" t="s">
        <v>115</v>
      </c>
      <c r="F19" s="139"/>
      <c r="G19" s="31">
        <v>2791</v>
      </c>
      <c r="H19" s="31">
        <v>2789.25</v>
      </c>
      <c r="I19" s="31">
        <v>2623.25</v>
      </c>
      <c r="J19" s="31">
        <v>2600</v>
      </c>
      <c r="K19" s="31">
        <v>2122.25</v>
      </c>
      <c r="L19" s="31">
        <v>2214</v>
      </c>
      <c r="M19" s="31">
        <v>2190.25</v>
      </c>
      <c r="N19" s="31">
        <v>2190.25</v>
      </c>
      <c r="O19" s="32">
        <f t="shared" si="0"/>
        <v>-6.2701540666432187E-2</v>
      </c>
      <c r="P19" s="32">
        <f t="shared" si="1"/>
        <v>-5.9514206327865864</v>
      </c>
      <c r="Q19" s="32">
        <f t="shared" si="2"/>
        <v>-0.88630515581816782</v>
      </c>
      <c r="R19" s="32">
        <f t="shared" si="3"/>
        <v>-18.374999999999996</v>
      </c>
      <c r="S19" s="32">
        <f t="shared" si="4"/>
        <v>4.3232418423842622</v>
      </c>
      <c r="T19" s="32">
        <f t="shared" si="5"/>
        <v>-1.0727190605239412</v>
      </c>
      <c r="U19" s="32">
        <f t="shared" si="5"/>
        <v>0</v>
      </c>
      <c r="V19" s="29">
        <f t="shared" si="6"/>
        <v>-16.506242256742588</v>
      </c>
      <c r="W19" s="29">
        <f t="shared" si="7"/>
        <v>-21.52454317448943</v>
      </c>
      <c r="X19" s="33">
        <f t="shared" si="8"/>
        <v>-1.75</v>
      </c>
      <c r="Y19" s="33">
        <f t="shared" si="9"/>
        <v>-166</v>
      </c>
      <c r="Z19" s="33">
        <f t="shared" si="10"/>
        <v>-23.25</v>
      </c>
      <c r="AA19" s="33">
        <f t="shared" si="11"/>
        <v>-477.75</v>
      </c>
      <c r="AB19" s="33">
        <f t="shared" si="12"/>
        <v>91.75</v>
      </c>
      <c r="AC19" s="33">
        <f t="shared" si="13"/>
        <v>-23.75</v>
      </c>
      <c r="AD19" s="33">
        <f t="shared" si="13"/>
        <v>0</v>
      </c>
      <c r="AE19" s="30">
        <f t="shared" si="14"/>
        <v>-433</v>
      </c>
      <c r="AF19" s="30">
        <f t="shared" si="15"/>
        <v>-600.75</v>
      </c>
    </row>
    <row r="20" spans="1:32" s="23" customFormat="1" ht="35.25" customHeight="1" x14ac:dyDescent="0.25">
      <c r="A20" s="22">
        <v>7</v>
      </c>
      <c r="B20" s="80" t="s">
        <v>213</v>
      </c>
      <c r="C20" s="140" t="s">
        <v>118</v>
      </c>
      <c r="D20" s="141" t="s">
        <v>115</v>
      </c>
      <c r="E20" s="141"/>
      <c r="F20" s="141"/>
      <c r="G20" s="35">
        <v>62408.25</v>
      </c>
      <c r="H20" s="35">
        <v>63039.25</v>
      </c>
      <c r="I20" s="35">
        <v>64083.25</v>
      </c>
      <c r="J20" s="35">
        <v>62981.5</v>
      </c>
      <c r="K20" s="35">
        <v>61564.75</v>
      </c>
      <c r="L20" s="35">
        <v>61286</v>
      </c>
      <c r="M20" s="35">
        <v>61725.5</v>
      </c>
      <c r="N20" s="35">
        <v>62633</v>
      </c>
      <c r="O20" s="32">
        <f t="shared" si="0"/>
        <v>1.0110842717108826</v>
      </c>
      <c r="P20" s="32">
        <f t="shared" si="1"/>
        <v>1.6561110736564855</v>
      </c>
      <c r="Q20" s="32">
        <f t="shared" si="2"/>
        <v>-1.7192480094252449</v>
      </c>
      <c r="R20" s="32">
        <f t="shared" si="3"/>
        <v>-2.2494700824845393</v>
      </c>
      <c r="S20" s="32">
        <f t="shared" si="4"/>
        <v>-0.45277533003870163</v>
      </c>
      <c r="T20" s="32">
        <f t="shared" si="5"/>
        <v>0.7171295238716846</v>
      </c>
      <c r="U20" s="32">
        <f t="shared" si="5"/>
        <v>1.4702189532689092</v>
      </c>
      <c r="V20" s="29">
        <f t="shared" si="6"/>
        <v>-2.2630718635524905</v>
      </c>
      <c r="W20" s="29">
        <f t="shared" si="7"/>
        <v>0.36012866888592843</v>
      </c>
      <c r="X20" s="33">
        <f t="shared" si="8"/>
        <v>631</v>
      </c>
      <c r="Y20" s="33">
        <f t="shared" si="9"/>
        <v>1044</v>
      </c>
      <c r="Z20" s="33">
        <f t="shared" si="10"/>
        <v>-1101.75</v>
      </c>
      <c r="AA20" s="33">
        <f t="shared" si="11"/>
        <v>-1416.75</v>
      </c>
      <c r="AB20" s="33">
        <f t="shared" si="12"/>
        <v>-278.75</v>
      </c>
      <c r="AC20" s="33">
        <f t="shared" si="13"/>
        <v>439.5</v>
      </c>
      <c r="AD20" s="33">
        <f t="shared" si="13"/>
        <v>907.5</v>
      </c>
      <c r="AE20" s="30">
        <f t="shared" si="14"/>
        <v>-1450.25</v>
      </c>
      <c r="AF20" s="30">
        <f t="shared" si="15"/>
        <v>224.75</v>
      </c>
    </row>
    <row r="21" spans="1:32" s="23" customFormat="1" ht="35.25" customHeight="1" x14ac:dyDescent="0.25">
      <c r="A21" s="22">
        <v>8</v>
      </c>
      <c r="B21" s="81"/>
      <c r="C21" s="140"/>
      <c r="D21" s="124" t="s">
        <v>165</v>
      </c>
      <c r="E21" s="124"/>
      <c r="F21" s="124"/>
      <c r="G21" s="31">
        <v>45179</v>
      </c>
      <c r="H21" s="31">
        <v>45965.5</v>
      </c>
      <c r="I21" s="31">
        <v>46761.75</v>
      </c>
      <c r="J21" s="31">
        <v>45575</v>
      </c>
      <c r="K21" s="31">
        <v>44261.25</v>
      </c>
      <c r="L21" s="31">
        <v>43897.5</v>
      </c>
      <c r="M21" s="31">
        <v>43995.75</v>
      </c>
      <c r="N21" s="31">
        <v>44797.5</v>
      </c>
      <c r="O21" s="32">
        <f t="shared" si="0"/>
        <v>1.740853051196356</v>
      </c>
      <c r="P21" s="32">
        <f t="shared" si="1"/>
        <v>1.7322774689712883</v>
      </c>
      <c r="Q21" s="32">
        <f t="shared" si="2"/>
        <v>-2.5378648147257099</v>
      </c>
      <c r="R21" s="32">
        <f t="shared" si="3"/>
        <v>-2.8826110806363103</v>
      </c>
      <c r="S21" s="32">
        <f t="shared" si="4"/>
        <v>-0.82182495975599013</v>
      </c>
      <c r="T21" s="32">
        <f t="shared" si="5"/>
        <v>0.22381684606185281</v>
      </c>
      <c r="U21" s="32">
        <f t="shared" si="5"/>
        <v>1.8223351119142084</v>
      </c>
      <c r="V21" s="29">
        <f t="shared" si="6"/>
        <v>-4.200548525236969</v>
      </c>
      <c r="W21" s="29">
        <f t="shared" si="7"/>
        <v>-0.84441886717280257</v>
      </c>
      <c r="X21" s="33">
        <f t="shared" si="8"/>
        <v>786.5</v>
      </c>
      <c r="Y21" s="33">
        <f t="shared" si="9"/>
        <v>796.25</v>
      </c>
      <c r="Z21" s="33">
        <f t="shared" si="10"/>
        <v>-1186.75</v>
      </c>
      <c r="AA21" s="33">
        <f t="shared" si="11"/>
        <v>-1313.75</v>
      </c>
      <c r="AB21" s="33">
        <f t="shared" si="12"/>
        <v>-363.75</v>
      </c>
      <c r="AC21" s="33">
        <f t="shared" si="13"/>
        <v>98.25</v>
      </c>
      <c r="AD21" s="33">
        <f t="shared" si="13"/>
        <v>801.75</v>
      </c>
      <c r="AE21" s="30">
        <f t="shared" si="14"/>
        <v>-1964.25</v>
      </c>
      <c r="AF21" s="30">
        <f t="shared" si="15"/>
        <v>-381.5</v>
      </c>
    </row>
    <row r="22" spans="1:32" s="23" customFormat="1" ht="35.25" customHeight="1" x14ac:dyDescent="0.25">
      <c r="A22" s="22">
        <v>14</v>
      </c>
      <c r="B22" s="81"/>
      <c r="C22" s="140"/>
      <c r="D22" s="124" t="s">
        <v>204</v>
      </c>
      <c r="E22" s="124"/>
      <c r="F22" s="124"/>
      <c r="G22" s="31">
        <v>11120.5</v>
      </c>
      <c r="H22" s="31">
        <v>11117.75</v>
      </c>
      <c r="I22" s="31">
        <v>11377.5</v>
      </c>
      <c r="J22" s="31">
        <v>11356.5</v>
      </c>
      <c r="K22" s="31">
        <v>11159.5</v>
      </c>
      <c r="L22" s="31">
        <v>11233.5</v>
      </c>
      <c r="M22" s="31">
        <v>11505.75</v>
      </c>
      <c r="N22" s="31">
        <v>11586.75</v>
      </c>
      <c r="O22" s="32">
        <f t="shared" si="0"/>
        <v>-2.4729103907195071E-2</v>
      </c>
      <c r="P22" s="32">
        <f t="shared" si="1"/>
        <v>2.3363540284679907</v>
      </c>
      <c r="Q22" s="32">
        <f t="shared" si="2"/>
        <v>-0.18457481872116155</v>
      </c>
      <c r="R22" s="32">
        <f t="shared" si="3"/>
        <v>-1.7346893849337408</v>
      </c>
      <c r="S22" s="32">
        <f t="shared" si="4"/>
        <v>0.66311214660155215</v>
      </c>
      <c r="T22" s="32">
        <f t="shared" ref="T22:U37" si="17">(M22/L22-1)*100</f>
        <v>2.4235545466684494</v>
      </c>
      <c r="U22" s="32">
        <f t="shared" si="17"/>
        <v>0.70399582817286532</v>
      </c>
      <c r="V22" s="29">
        <f t="shared" si="6"/>
        <v>1.8391562294001407</v>
      </c>
      <c r="W22" s="29">
        <f t="shared" si="7"/>
        <v>4.1927071624477286</v>
      </c>
      <c r="X22" s="33">
        <f t="shared" si="8"/>
        <v>-2.75</v>
      </c>
      <c r="Y22" s="33">
        <f t="shared" si="9"/>
        <v>259.75</v>
      </c>
      <c r="Z22" s="33">
        <f t="shared" si="10"/>
        <v>-21</v>
      </c>
      <c r="AA22" s="33">
        <f t="shared" si="11"/>
        <v>-197</v>
      </c>
      <c r="AB22" s="33">
        <f t="shared" si="12"/>
        <v>74</v>
      </c>
      <c r="AC22" s="33">
        <f t="shared" ref="AC22:AD37" si="18">M22-L22</f>
        <v>272.25</v>
      </c>
      <c r="AD22" s="33">
        <f t="shared" si="18"/>
        <v>81</v>
      </c>
      <c r="AE22" s="30">
        <f t="shared" si="14"/>
        <v>209.25</v>
      </c>
      <c r="AF22" s="30">
        <f t="shared" si="15"/>
        <v>466.25</v>
      </c>
    </row>
    <row r="23" spans="1:32" s="23" customFormat="1" ht="35.25" customHeight="1" x14ac:dyDescent="0.25">
      <c r="A23" s="22">
        <v>11</v>
      </c>
      <c r="B23" s="81"/>
      <c r="C23" s="140"/>
      <c r="D23" s="124" t="s">
        <v>205</v>
      </c>
      <c r="E23" s="124"/>
      <c r="F23" s="124" t="s">
        <v>115</v>
      </c>
      <c r="G23" s="31">
        <v>6108.75</v>
      </c>
      <c r="H23" s="31">
        <v>5956.25</v>
      </c>
      <c r="I23" s="31">
        <v>5946.75</v>
      </c>
      <c r="J23" s="31">
        <v>6082.5</v>
      </c>
      <c r="K23" s="31">
        <v>6210.75</v>
      </c>
      <c r="L23" s="31">
        <v>6194</v>
      </c>
      <c r="M23" s="31">
        <v>6239</v>
      </c>
      <c r="N23" s="31">
        <v>6294.25</v>
      </c>
      <c r="O23" s="32">
        <f t="shared" si="0"/>
        <v>-2.4964190710047074</v>
      </c>
      <c r="P23" s="32">
        <f t="shared" si="1"/>
        <v>-0.15949632738719854</v>
      </c>
      <c r="Q23" s="32">
        <f t="shared" si="2"/>
        <v>2.2827594904779813</v>
      </c>
      <c r="R23" s="32">
        <f t="shared" si="3"/>
        <v>2.1085080147965396</v>
      </c>
      <c r="S23" s="32">
        <f t="shared" si="4"/>
        <v>-0.26969367628708607</v>
      </c>
      <c r="T23" s="32">
        <f t="shared" si="17"/>
        <v>0.72650952534711877</v>
      </c>
      <c r="U23" s="32">
        <f t="shared" si="17"/>
        <v>0.88555858310626068</v>
      </c>
      <c r="V23" s="29">
        <f t="shared" si="6"/>
        <v>5.8435279774666782</v>
      </c>
      <c r="W23" s="29">
        <f t="shared" si="7"/>
        <v>3.0366277880089942</v>
      </c>
      <c r="X23" s="33">
        <f t="shared" si="8"/>
        <v>-152.5</v>
      </c>
      <c r="Y23" s="33">
        <f t="shared" si="9"/>
        <v>-9.5</v>
      </c>
      <c r="Z23" s="33">
        <f t="shared" si="10"/>
        <v>135.75</v>
      </c>
      <c r="AA23" s="33">
        <f t="shared" si="11"/>
        <v>128.25</v>
      </c>
      <c r="AB23" s="33">
        <f t="shared" si="12"/>
        <v>-16.75</v>
      </c>
      <c r="AC23" s="33">
        <f t="shared" si="18"/>
        <v>45</v>
      </c>
      <c r="AD23" s="33">
        <f t="shared" si="18"/>
        <v>55.25</v>
      </c>
      <c r="AE23" s="30">
        <f t="shared" si="14"/>
        <v>347.5</v>
      </c>
      <c r="AF23" s="30">
        <f t="shared" si="15"/>
        <v>185.5</v>
      </c>
    </row>
    <row r="24" spans="1:32" s="23" customFormat="1" ht="35.25" customHeight="1" x14ac:dyDescent="0.25">
      <c r="A24" s="22">
        <v>8</v>
      </c>
      <c r="B24" s="81"/>
      <c r="C24" s="89" t="s">
        <v>119</v>
      </c>
      <c r="D24" s="126" t="s">
        <v>115</v>
      </c>
      <c r="E24" s="127"/>
      <c r="F24" s="128"/>
      <c r="G24" s="35">
        <v>45392.25</v>
      </c>
      <c r="H24" s="35">
        <v>46187.75</v>
      </c>
      <c r="I24" s="35">
        <v>46987</v>
      </c>
      <c r="J24" s="35">
        <v>45779.25</v>
      </c>
      <c r="K24" s="35">
        <v>44439.5</v>
      </c>
      <c r="L24" s="35">
        <v>44046.5</v>
      </c>
      <c r="M24" s="35">
        <v>44117.75</v>
      </c>
      <c r="N24" s="35">
        <v>44117.75</v>
      </c>
      <c r="O24" s="32">
        <f t="shared" si="0"/>
        <v>1.7525018037219953</v>
      </c>
      <c r="P24" s="32">
        <f t="shared" si="1"/>
        <v>1.7304371830193066</v>
      </c>
      <c r="Q24" s="32">
        <f t="shared" si="2"/>
        <v>-2.5703918105007717</v>
      </c>
      <c r="R24" s="32">
        <f t="shared" si="3"/>
        <v>-2.926544231283823</v>
      </c>
      <c r="S24" s="32">
        <f t="shared" si="4"/>
        <v>-0.88434838375769376</v>
      </c>
      <c r="T24" s="32">
        <f t="shared" si="17"/>
        <v>0.16176086635715237</v>
      </c>
      <c r="U24" s="32">
        <f t="shared" si="17"/>
        <v>0</v>
      </c>
      <c r="V24" s="29">
        <f t="shared" si="6"/>
        <v>-6.1064762593908917</v>
      </c>
      <c r="W24" s="29">
        <f t="shared" si="7"/>
        <v>-2.8077480186595727</v>
      </c>
      <c r="X24" s="33">
        <f t="shared" si="8"/>
        <v>795.5</v>
      </c>
      <c r="Y24" s="33">
        <f t="shared" si="9"/>
        <v>799.25</v>
      </c>
      <c r="Z24" s="33">
        <f t="shared" si="10"/>
        <v>-1207.75</v>
      </c>
      <c r="AA24" s="33">
        <f t="shared" si="11"/>
        <v>-1339.75</v>
      </c>
      <c r="AB24" s="33">
        <f t="shared" si="12"/>
        <v>-393</v>
      </c>
      <c r="AC24" s="33">
        <f t="shared" si="18"/>
        <v>71.25</v>
      </c>
      <c r="AD24" s="33">
        <f t="shared" si="18"/>
        <v>0</v>
      </c>
      <c r="AE24" s="30">
        <f t="shared" si="14"/>
        <v>-2869.25</v>
      </c>
      <c r="AF24" s="30">
        <f t="shared" si="15"/>
        <v>-1274.5</v>
      </c>
    </row>
    <row r="25" spans="1:32" s="23" customFormat="1" ht="35.25" customHeight="1" x14ac:dyDescent="0.25">
      <c r="A25" s="22">
        <v>9</v>
      </c>
      <c r="B25" s="81"/>
      <c r="C25" s="89"/>
      <c r="D25" s="124" t="s">
        <v>120</v>
      </c>
      <c r="E25" s="124"/>
      <c r="F25" s="124"/>
      <c r="G25" s="31">
        <v>34308.25</v>
      </c>
      <c r="H25" s="31">
        <v>35352.5</v>
      </c>
      <c r="I25" s="31">
        <v>36609.5</v>
      </c>
      <c r="J25" s="31">
        <v>35698.5</v>
      </c>
      <c r="K25" s="31">
        <v>34292.5</v>
      </c>
      <c r="L25" s="31">
        <v>33339.5</v>
      </c>
      <c r="M25" s="31">
        <v>32929</v>
      </c>
      <c r="N25" s="31">
        <v>32929</v>
      </c>
      <c r="O25" s="32">
        <f t="shared" si="0"/>
        <v>3.0437285492556532</v>
      </c>
      <c r="P25" s="32">
        <f t="shared" si="1"/>
        <v>3.5556184145392855</v>
      </c>
      <c r="Q25" s="32">
        <f t="shared" si="2"/>
        <v>-2.4884251355522524</v>
      </c>
      <c r="R25" s="32">
        <f t="shared" si="3"/>
        <v>-3.9385408350490869</v>
      </c>
      <c r="S25" s="32">
        <f t="shared" si="4"/>
        <v>-2.7790333163228098</v>
      </c>
      <c r="T25" s="32">
        <f t="shared" si="17"/>
        <v>-1.2312722146402888</v>
      </c>
      <c r="U25" s="32">
        <f t="shared" si="17"/>
        <v>0</v>
      </c>
      <c r="V25" s="29">
        <f t="shared" si="6"/>
        <v>-10.053401439517062</v>
      </c>
      <c r="W25" s="29">
        <f t="shared" si="7"/>
        <v>-4.0201700757106495</v>
      </c>
      <c r="X25" s="33">
        <f t="shared" si="8"/>
        <v>1044.25</v>
      </c>
      <c r="Y25" s="33">
        <f t="shared" si="9"/>
        <v>1257</v>
      </c>
      <c r="Z25" s="33">
        <f t="shared" si="10"/>
        <v>-911</v>
      </c>
      <c r="AA25" s="33">
        <f t="shared" si="11"/>
        <v>-1406</v>
      </c>
      <c r="AB25" s="33">
        <f t="shared" si="12"/>
        <v>-953</v>
      </c>
      <c r="AC25" s="33">
        <f t="shared" si="18"/>
        <v>-410.5</v>
      </c>
      <c r="AD25" s="33">
        <f t="shared" si="18"/>
        <v>0</v>
      </c>
      <c r="AE25" s="30">
        <f t="shared" si="14"/>
        <v>-3680.5</v>
      </c>
      <c r="AF25" s="30">
        <f t="shared" si="15"/>
        <v>-1379.25</v>
      </c>
    </row>
    <row r="26" spans="1:32" s="23" customFormat="1" ht="35.25" customHeight="1" x14ac:dyDescent="0.25">
      <c r="A26" s="22">
        <v>10</v>
      </c>
      <c r="B26" s="81"/>
      <c r="C26" s="89"/>
      <c r="D26" s="124" t="s">
        <v>121</v>
      </c>
      <c r="E26" s="124"/>
      <c r="F26" s="124"/>
      <c r="G26" s="31">
        <v>11083.75</v>
      </c>
      <c r="H26" s="31">
        <v>10835</v>
      </c>
      <c r="I26" s="31">
        <v>10377.5</v>
      </c>
      <c r="J26" s="31">
        <v>10081</v>
      </c>
      <c r="K26" s="31">
        <v>10147.25</v>
      </c>
      <c r="L26" s="31">
        <v>10707.25</v>
      </c>
      <c r="M26" s="31">
        <v>11188.75</v>
      </c>
      <c r="N26" s="31">
        <v>11188.75</v>
      </c>
      <c r="O26" s="32">
        <f t="shared" si="0"/>
        <v>-2.2442765309574786</v>
      </c>
      <c r="P26" s="32">
        <f t="shared" si="1"/>
        <v>-4.222427318874022</v>
      </c>
      <c r="Q26" s="32">
        <f t="shared" si="2"/>
        <v>-2.8571428571428581</v>
      </c>
      <c r="R26" s="32">
        <f t="shared" si="3"/>
        <v>0.65717686737427616</v>
      </c>
      <c r="S26" s="32">
        <f t="shared" si="4"/>
        <v>5.5187366035132746</v>
      </c>
      <c r="T26" s="32">
        <f t="shared" si="17"/>
        <v>4.4969529991361057</v>
      </c>
      <c r="U26" s="32">
        <f t="shared" si="17"/>
        <v>0</v>
      </c>
      <c r="V26" s="29">
        <f t="shared" si="6"/>
        <v>7.8173933991809275</v>
      </c>
      <c r="W26" s="29">
        <f t="shared" si="7"/>
        <v>0.94733280703733769</v>
      </c>
      <c r="X26" s="33">
        <f t="shared" si="8"/>
        <v>-248.75</v>
      </c>
      <c r="Y26" s="33">
        <f t="shared" si="9"/>
        <v>-457.5</v>
      </c>
      <c r="Z26" s="33">
        <f t="shared" si="10"/>
        <v>-296.5</v>
      </c>
      <c r="AA26" s="33">
        <f t="shared" si="11"/>
        <v>66.25</v>
      </c>
      <c r="AB26" s="33">
        <f t="shared" si="12"/>
        <v>560</v>
      </c>
      <c r="AC26" s="33">
        <f t="shared" si="18"/>
        <v>481.5</v>
      </c>
      <c r="AD26" s="33">
        <f t="shared" si="18"/>
        <v>0</v>
      </c>
      <c r="AE26" s="30">
        <f t="shared" si="14"/>
        <v>811.25</v>
      </c>
      <c r="AF26" s="30">
        <f t="shared" si="15"/>
        <v>105</v>
      </c>
    </row>
    <row r="27" spans="1:32" s="23" customFormat="1" ht="35.25" customHeight="1" x14ac:dyDescent="0.25">
      <c r="A27" s="22">
        <v>11</v>
      </c>
      <c r="B27" s="81"/>
      <c r="C27" s="125" t="s">
        <v>166</v>
      </c>
      <c r="D27" s="126" t="s">
        <v>115</v>
      </c>
      <c r="E27" s="127"/>
      <c r="F27" s="128"/>
      <c r="G27" s="35">
        <v>6135.5</v>
      </c>
      <c r="H27" s="35">
        <v>5985.5</v>
      </c>
      <c r="I27" s="35">
        <v>5973</v>
      </c>
      <c r="J27" s="35">
        <v>6078</v>
      </c>
      <c r="K27" s="35">
        <v>6169.5</v>
      </c>
      <c r="L27" s="35">
        <v>6177.25</v>
      </c>
      <c r="M27" s="35">
        <v>6241.75</v>
      </c>
      <c r="N27" s="35">
        <v>6241.75</v>
      </c>
      <c r="O27" s="32">
        <f t="shared" si="0"/>
        <v>-2.4447885257925184</v>
      </c>
      <c r="P27" s="32">
        <f t="shared" si="1"/>
        <v>-0.20883802522763117</v>
      </c>
      <c r="Q27" s="32">
        <f t="shared" si="2"/>
        <v>1.7579105976895937</v>
      </c>
      <c r="R27" s="32">
        <f t="shared" si="3"/>
        <v>1.5054294175715688</v>
      </c>
      <c r="S27" s="32">
        <f t="shared" si="4"/>
        <v>0.1256179593159823</v>
      </c>
      <c r="T27" s="32">
        <f t="shared" si="17"/>
        <v>1.0441539520013032</v>
      </c>
      <c r="U27" s="32">
        <f t="shared" si="17"/>
        <v>0</v>
      </c>
      <c r="V27" s="29">
        <f t="shared" si="6"/>
        <v>4.4994140298007634</v>
      </c>
      <c r="W27" s="29">
        <f t="shared" si="7"/>
        <v>1.7317252057696964</v>
      </c>
      <c r="X27" s="33">
        <f t="shared" si="8"/>
        <v>-150</v>
      </c>
      <c r="Y27" s="33">
        <f t="shared" si="9"/>
        <v>-12.5</v>
      </c>
      <c r="Z27" s="33">
        <f t="shared" si="10"/>
        <v>105</v>
      </c>
      <c r="AA27" s="33">
        <f t="shared" si="11"/>
        <v>91.5</v>
      </c>
      <c r="AB27" s="33">
        <f t="shared" si="12"/>
        <v>7.75</v>
      </c>
      <c r="AC27" s="33">
        <f t="shared" si="18"/>
        <v>64.5</v>
      </c>
      <c r="AD27" s="33">
        <f t="shared" si="18"/>
        <v>0</v>
      </c>
      <c r="AE27" s="30">
        <f t="shared" si="14"/>
        <v>268.75</v>
      </c>
      <c r="AF27" s="30">
        <f t="shared" si="15"/>
        <v>106.25</v>
      </c>
    </row>
    <row r="28" spans="1:32" s="23" customFormat="1" ht="35.25" customHeight="1" x14ac:dyDescent="0.25">
      <c r="A28" s="22">
        <v>12</v>
      </c>
      <c r="B28" s="81"/>
      <c r="C28" s="125"/>
      <c r="D28" s="124" t="s">
        <v>120</v>
      </c>
      <c r="E28" s="124"/>
      <c r="F28" s="124"/>
      <c r="G28" s="31">
        <v>1931.75</v>
      </c>
      <c r="H28" s="31">
        <v>1848.5</v>
      </c>
      <c r="I28" s="31">
        <v>1899.75</v>
      </c>
      <c r="J28" s="31">
        <v>1959.75</v>
      </c>
      <c r="K28" s="31">
        <v>2052.25</v>
      </c>
      <c r="L28" s="31">
        <v>1870.75</v>
      </c>
      <c r="M28" s="31">
        <v>1821.75</v>
      </c>
      <c r="N28" s="31">
        <v>1821.75</v>
      </c>
      <c r="O28" s="32">
        <f t="shared" si="0"/>
        <v>-4.3095638669600085</v>
      </c>
      <c r="P28" s="32">
        <f t="shared" si="1"/>
        <v>2.7725182580470742</v>
      </c>
      <c r="Q28" s="32">
        <f t="shared" si="2"/>
        <v>3.1583103039873661</v>
      </c>
      <c r="R28" s="32">
        <f t="shared" si="3"/>
        <v>4.7199897946166525</v>
      </c>
      <c r="S28" s="32">
        <f t="shared" si="4"/>
        <v>-8.8439517602631241</v>
      </c>
      <c r="T28" s="32">
        <f t="shared" si="17"/>
        <v>-2.6192703461178635</v>
      </c>
      <c r="U28" s="32">
        <f t="shared" si="17"/>
        <v>0</v>
      </c>
      <c r="V28" s="29">
        <f t="shared" si="6"/>
        <v>-4.1058033951835711</v>
      </c>
      <c r="W28" s="29">
        <f t="shared" si="7"/>
        <v>-5.6943186230102194</v>
      </c>
      <c r="X28" s="33">
        <f t="shared" si="8"/>
        <v>-83.25</v>
      </c>
      <c r="Y28" s="33">
        <f t="shared" si="9"/>
        <v>51.25</v>
      </c>
      <c r="Z28" s="33">
        <f t="shared" si="10"/>
        <v>60</v>
      </c>
      <c r="AA28" s="33">
        <f t="shared" si="11"/>
        <v>92.5</v>
      </c>
      <c r="AB28" s="33">
        <f t="shared" si="12"/>
        <v>-181.5</v>
      </c>
      <c r="AC28" s="33">
        <f t="shared" si="18"/>
        <v>-49</v>
      </c>
      <c r="AD28" s="33">
        <f t="shared" si="18"/>
        <v>0</v>
      </c>
      <c r="AE28" s="30">
        <f t="shared" si="14"/>
        <v>-78</v>
      </c>
      <c r="AF28" s="30">
        <f t="shared" si="15"/>
        <v>-110</v>
      </c>
    </row>
    <row r="29" spans="1:32" s="23" customFormat="1" ht="35.25" customHeight="1" x14ac:dyDescent="0.25">
      <c r="A29" s="22">
        <v>13</v>
      </c>
      <c r="B29" s="81"/>
      <c r="C29" s="125"/>
      <c r="D29" s="124" t="s">
        <v>121</v>
      </c>
      <c r="E29" s="124"/>
      <c r="F29" s="124"/>
      <c r="G29" s="31">
        <v>4204</v>
      </c>
      <c r="H29" s="31">
        <v>4137</v>
      </c>
      <c r="I29" s="31">
        <v>4072.75</v>
      </c>
      <c r="J29" s="31">
        <v>4118.5</v>
      </c>
      <c r="K29" s="31">
        <v>4117.25</v>
      </c>
      <c r="L29" s="31">
        <v>4306.25</v>
      </c>
      <c r="M29" s="31">
        <v>4420</v>
      </c>
      <c r="N29" s="31">
        <v>4420</v>
      </c>
      <c r="O29" s="32">
        <f t="shared" si="0"/>
        <v>-1.5937202664129346</v>
      </c>
      <c r="P29" s="32">
        <f t="shared" si="1"/>
        <v>-1.5530577713318783</v>
      </c>
      <c r="Q29" s="32">
        <f t="shared" si="2"/>
        <v>1.1233196243324528</v>
      </c>
      <c r="R29" s="32">
        <f t="shared" si="3"/>
        <v>-3.0350855894134554E-2</v>
      </c>
      <c r="S29" s="32">
        <f t="shared" si="4"/>
        <v>4.5904426498269535</v>
      </c>
      <c r="T29" s="32">
        <f t="shared" si="17"/>
        <v>2.6415094339622636</v>
      </c>
      <c r="U29" s="32">
        <f t="shared" si="17"/>
        <v>0</v>
      </c>
      <c r="V29" s="29">
        <f t="shared" si="6"/>
        <v>8.5261800994414152</v>
      </c>
      <c r="W29" s="29">
        <f t="shared" si="7"/>
        <v>5.1379638439581266</v>
      </c>
      <c r="X29" s="33">
        <f t="shared" si="8"/>
        <v>-67</v>
      </c>
      <c r="Y29" s="33">
        <f t="shared" si="9"/>
        <v>-64.25</v>
      </c>
      <c r="Z29" s="33">
        <f t="shared" si="10"/>
        <v>45.75</v>
      </c>
      <c r="AA29" s="33">
        <f t="shared" si="11"/>
        <v>-1.25</v>
      </c>
      <c r="AB29" s="33">
        <f t="shared" si="12"/>
        <v>189</v>
      </c>
      <c r="AC29" s="33">
        <f t="shared" si="18"/>
        <v>113.75</v>
      </c>
      <c r="AD29" s="33">
        <f t="shared" si="18"/>
        <v>0</v>
      </c>
      <c r="AE29" s="30">
        <f t="shared" si="14"/>
        <v>347.25</v>
      </c>
      <c r="AF29" s="30">
        <f t="shared" si="15"/>
        <v>216</v>
      </c>
    </row>
    <row r="30" spans="1:32" s="23" customFormat="1" ht="35.25" customHeight="1" x14ac:dyDescent="0.25">
      <c r="A30" s="22">
        <v>14</v>
      </c>
      <c r="B30" s="81"/>
      <c r="C30" s="89" t="s">
        <v>122</v>
      </c>
      <c r="D30" s="126" t="s">
        <v>115</v>
      </c>
      <c r="E30" s="127"/>
      <c r="F30" s="128"/>
      <c r="G30" s="35">
        <v>11120.5</v>
      </c>
      <c r="H30" s="35">
        <v>11117.75</v>
      </c>
      <c r="I30" s="35">
        <v>11377.5</v>
      </c>
      <c r="J30" s="35">
        <v>11356.5</v>
      </c>
      <c r="K30" s="35">
        <v>11159.5</v>
      </c>
      <c r="L30" s="35">
        <v>11233.5</v>
      </c>
      <c r="M30" s="35">
        <v>11505.75</v>
      </c>
      <c r="N30" s="35">
        <v>11586.75</v>
      </c>
      <c r="O30" s="32">
        <f t="shared" si="0"/>
        <v>-2.4729103907195071E-2</v>
      </c>
      <c r="P30" s="32">
        <f t="shared" si="1"/>
        <v>2.3363540284679907</v>
      </c>
      <c r="Q30" s="32">
        <f t="shared" si="2"/>
        <v>-0.18457481872116155</v>
      </c>
      <c r="R30" s="32">
        <f t="shared" si="3"/>
        <v>-1.7346893849337408</v>
      </c>
      <c r="S30" s="32">
        <f t="shared" si="4"/>
        <v>0.66311214660155215</v>
      </c>
      <c r="T30" s="32">
        <f t="shared" si="17"/>
        <v>2.4235545466684494</v>
      </c>
      <c r="U30" s="32">
        <f t="shared" si="17"/>
        <v>0.70399582817286532</v>
      </c>
      <c r="V30" s="29">
        <f t="shared" si="6"/>
        <v>1.8391562294001407</v>
      </c>
      <c r="W30" s="29">
        <f t="shared" si="7"/>
        <v>4.1927071624477286</v>
      </c>
      <c r="X30" s="33">
        <f t="shared" si="8"/>
        <v>-2.75</v>
      </c>
      <c r="Y30" s="33">
        <f t="shared" si="9"/>
        <v>259.75</v>
      </c>
      <c r="Z30" s="33">
        <f t="shared" si="10"/>
        <v>-21</v>
      </c>
      <c r="AA30" s="33">
        <f t="shared" si="11"/>
        <v>-197</v>
      </c>
      <c r="AB30" s="33">
        <f t="shared" si="12"/>
        <v>74</v>
      </c>
      <c r="AC30" s="33">
        <f t="shared" si="18"/>
        <v>272.25</v>
      </c>
      <c r="AD30" s="33">
        <f t="shared" si="18"/>
        <v>81</v>
      </c>
      <c r="AE30" s="30">
        <f t="shared" si="14"/>
        <v>209.25</v>
      </c>
      <c r="AF30" s="30">
        <f t="shared" si="15"/>
        <v>466.25</v>
      </c>
    </row>
    <row r="31" spans="1:32" s="23" customFormat="1" ht="35.25" customHeight="1" x14ac:dyDescent="0.25">
      <c r="A31" s="22">
        <v>15</v>
      </c>
      <c r="B31" s="81"/>
      <c r="C31" s="89"/>
      <c r="D31" s="124" t="s">
        <v>120</v>
      </c>
      <c r="E31" s="124"/>
      <c r="F31" s="124"/>
      <c r="G31" s="31">
        <v>1422.5</v>
      </c>
      <c r="H31" s="31">
        <v>1352.75</v>
      </c>
      <c r="I31" s="31">
        <v>1332.5</v>
      </c>
      <c r="J31" s="31">
        <v>1275</v>
      </c>
      <c r="K31" s="31">
        <v>1142.5</v>
      </c>
      <c r="L31" s="31">
        <v>1178.25</v>
      </c>
      <c r="M31" s="31">
        <v>1244.75</v>
      </c>
      <c r="N31" s="31">
        <v>1253</v>
      </c>
      <c r="O31" s="32">
        <f t="shared" si="0"/>
        <v>-4.9033391915641484</v>
      </c>
      <c r="P31" s="32">
        <f t="shared" si="1"/>
        <v>-1.4969506560709611</v>
      </c>
      <c r="Q31" s="32">
        <f t="shared" si="2"/>
        <v>-4.3151969981238274</v>
      </c>
      <c r="R31" s="32">
        <f t="shared" si="3"/>
        <v>-10.392156862745095</v>
      </c>
      <c r="S31" s="32">
        <f t="shared" si="4"/>
        <v>3.1291028446389424</v>
      </c>
      <c r="T31" s="32">
        <f t="shared" si="17"/>
        <v>5.6439635051983794</v>
      </c>
      <c r="U31" s="32">
        <f t="shared" si="17"/>
        <v>0.66278369150432059</v>
      </c>
      <c r="V31" s="29">
        <f t="shared" si="6"/>
        <v>-5.9662288930581564</v>
      </c>
      <c r="W31" s="29">
        <f t="shared" si="7"/>
        <v>-11.915641476274164</v>
      </c>
      <c r="X31" s="33">
        <f t="shared" si="8"/>
        <v>-69.75</v>
      </c>
      <c r="Y31" s="33">
        <f t="shared" si="9"/>
        <v>-20.25</v>
      </c>
      <c r="Z31" s="33">
        <f t="shared" si="10"/>
        <v>-57.5</v>
      </c>
      <c r="AA31" s="33">
        <f t="shared" si="11"/>
        <v>-132.5</v>
      </c>
      <c r="AB31" s="33">
        <f t="shared" si="12"/>
        <v>35.75</v>
      </c>
      <c r="AC31" s="33">
        <f t="shared" si="18"/>
        <v>66.5</v>
      </c>
      <c r="AD31" s="33">
        <f t="shared" si="18"/>
        <v>8.25</v>
      </c>
      <c r="AE31" s="30">
        <f t="shared" si="14"/>
        <v>-79.5</v>
      </c>
      <c r="AF31" s="30">
        <f t="shared" si="15"/>
        <v>-169.5</v>
      </c>
    </row>
    <row r="32" spans="1:32" s="23" customFormat="1" ht="35.25" customHeight="1" x14ac:dyDescent="0.25">
      <c r="A32" s="22">
        <v>16</v>
      </c>
      <c r="B32" s="81"/>
      <c r="C32" s="89"/>
      <c r="D32" s="124" t="s">
        <v>123</v>
      </c>
      <c r="E32" s="124"/>
      <c r="F32" s="124"/>
      <c r="G32" s="31">
        <v>7569.5</v>
      </c>
      <c r="H32" s="31">
        <v>7626</v>
      </c>
      <c r="I32" s="31">
        <v>7824.5</v>
      </c>
      <c r="J32" s="31">
        <v>7848.25</v>
      </c>
      <c r="K32" s="31">
        <v>7904.75</v>
      </c>
      <c r="L32" s="31">
        <v>7785.25</v>
      </c>
      <c r="M32" s="31">
        <v>7852.5</v>
      </c>
      <c r="N32" s="31">
        <v>7912.25</v>
      </c>
      <c r="O32" s="32">
        <f t="shared" si="0"/>
        <v>0.74641654006208924</v>
      </c>
      <c r="P32" s="32">
        <f t="shared" si="1"/>
        <v>2.6029373196957861</v>
      </c>
      <c r="Q32" s="32">
        <f t="shared" si="2"/>
        <v>0.30353377212601895</v>
      </c>
      <c r="R32" s="32">
        <f t="shared" si="3"/>
        <v>0.71990571146434146</v>
      </c>
      <c r="S32" s="32">
        <f t="shared" si="4"/>
        <v>-1.5117492646826269</v>
      </c>
      <c r="T32" s="32">
        <f t="shared" si="17"/>
        <v>0.86381297967310644</v>
      </c>
      <c r="U32" s="32">
        <f t="shared" si="17"/>
        <v>0.76090417064629268</v>
      </c>
      <c r="V32" s="29">
        <f t="shared" si="6"/>
        <v>1.1214774106971692</v>
      </c>
      <c r="W32" s="29">
        <f t="shared" si="7"/>
        <v>4.5280401611731191</v>
      </c>
      <c r="X32" s="33">
        <f t="shared" si="8"/>
        <v>56.5</v>
      </c>
      <c r="Y32" s="33">
        <f t="shared" si="9"/>
        <v>198.5</v>
      </c>
      <c r="Z32" s="33">
        <f t="shared" si="10"/>
        <v>23.75</v>
      </c>
      <c r="AA32" s="33">
        <f t="shared" si="11"/>
        <v>56.5</v>
      </c>
      <c r="AB32" s="33">
        <f t="shared" si="12"/>
        <v>-119.5</v>
      </c>
      <c r="AC32" s="33">
        <f t="shared" si="18"/>
        <v>67.25</v>
      </c>
      <c r="AD32" s="33">
        <f t="shared" si="18"/>
        <v>59.75</v>
      </c>
      <c r="AE32" s="30">
        <f t="shared" si="14"/>
        <v>87.75</v>
      </c>
      <c r="AF32" s="30">
        <f t="shared" si="15"/>
        <v>342.75</v>
      </c>
    </row>
    <row r="33" spans="1:32" s="23" customFormat="1" ht="35.25" customHeight="1" x14ac:dyDescent="0.25">
      <c r="A33" s="22">
        <v>17</v>
      </c>
      <c r="B33" s="81"/>
      <c r="C33" s="89"/>
      <c r="D33" s="124" t="s">
        <v>121</v>
      </c>
      <c r="E33" s="124"/>
      <c r="F33" s="124"/>
      <c r="G33" s="31">
        <v>2128.5</v>
      </c>
      <c r="H33" s="31">
        <v>2138.75</v>
      </c>
      <c r="I33" s="31">
        <v>2221</v>
      </c>
      <c r="J33" s="31">
        <v>2233.25</v>
      </c>
      <c r="K33" s="31">
        <v>2111.75</v>
      </c>
      <c r="L33" s="31">
        <v>2270.25</v>
      </c>
      <c r="M33" s="31">
        <v>2408.5</v>
      </c>
      <c r="N33" s="31">
        <v>2421.75</v>
      </c>
      <c r="O33" s="32">
        <f t="shared" si="0"/>
        <v>0.4815597838853547</v>
      </c>
      <c r="P33" s="32">
        <f t="shared" si="1"/>
        <v>3.8457042665108077</v>
      </c>
      <c r="Q33" s="32">
        <f t="shared" si="2"/>
        <v>0.55155335434489139</v>
      </c>
      <c r="R33" s="32">
        <f t="shared" si="3"/>
        <v>-5.4405015112504174</v>
      </c>
      <c r="S33" s="32">
        <f t="shared" si="4"/>
        <v>7.5056232982123827</v>
      </c>
      <c r="T33" s="32">
        <f t="shared" si="17"/>
        <v>6.0896377050985606</v>
      </c>
      <c r="U33" s="32">
        <f t="shared" si="17"/>
        <v>0.550134938758573</v>
      </c>
      <c r="V33" s="29">
        <f t="shared" si="6"/>
        <v>9.0387212967131916</v>
      </c>
      <c r="W33" s="29">
        <f t="shared" si="7"/>
        <v>13.777307963354479</v>
      </c>
      <c r="X33" s="33">
        <f t="shared" si="8"/>
        <v>10.25</v>
      </c>
      <c r="Y33" s="33">
        <f t="shared" si="9"/>
        <v>82.25</v>
      </c>
      <c r="Z33" s="33">
        <f t="shared" si="10"/>
        <v>12.25</v>
      </c>
      <c r="AA33" s="33">
        <f t="shared" si="11"/>
        <v>-121.5</v>
      </c>
      <c r="AB33" s="33">
        <f t="shared" si="12"/>
        <v>158.5</v>
      </c>
      <c r="AC33" s="33">
        <f t="shared" si="18"/>
        <v>138.25</v>
      </c>
      <c r="AD33" s="33">
        <f t="shared" si="18"/>
        <v>13.25</v>
      </c>
      <c r="AE33" s="30">
        <f t="shared" si="14"/>
        <v>200.75</v>
      </c>
      <c r="AF33" s="30">
        <f t="shared" si="15"/>
        <v>293.25</v>
      </c>
    </row>
    <row r="34" spans="1:32" s="23" customFormat="1" ht="35.25" customHeight="1" x14ac:dyDescent="0.25">
      <c r="A34" s="22">
        <v>18</v>
      </c>
      <c r="B34" s="82" t="s">
        <v>214</v>
      </c>
      <c r="C34" s="125" t="s">
        <v>161</v>
      </c>
      <c r="D34" s="138" t="s">
        <v>115</v>
      </c>
      <c r="E34" s="138"/>
      <c r="F34" s="138"/>
      <c r="G34" s="35">
        <v>3537</v>
      </c>
      <c r="H34" s="35">
        <v>3710.5</v>
      </c>
      <c r="I34" s="35">
        <v>3768</v>
      </c>
      <c r="J34" s="35">
        <v>4001.25</v>
      </c>
      <c r="K34" s="35">
        <v>3897.25</v>
      </c>
      <c r="L34" s="35">
        <v>4225.25</v>
      </c>
      <c r="M34" s="35">
        <v>4409</v>
      </c>
      <c r="N34" s="35">
        <v>4403.5</v>
      </c>
      <c r="O34" s="32">
        <f t="shared" si="0"/>
        <v>4.9052869663556598</v>
      </c>
      <c r="P34" s="32">
        <f t="shared" si="1"/>
        <v>1.5496563805416974</v>
      </c>
      <c r="Q34" s="32">
        <f t="shared" si="2"/>
        <v>6.1902866242038224</v>
      </c>
      <c r="R34" s="32">
        <f t="shared" si="3"/>
        <v>-2.5991877538269259</v>
      </c>
      <c r="S34" s="32">
        <f t="shared" si="4"/>
        <v>8.4161909038424465</v>
      </c>
      <c r="T34" s="32">
        <f t="shared" si="17"/>
        <v>4.3488550973315165</v>
      </c>
      <c r="U34" s="32">
        <f t="shared" si="17"/>
        <v>-0.12474484009979969</v>
      </c>
      <c r="V34" s="29">
        <f t="shared" si="6"/>
        <v>16.865711252653924</v>
      </c>
      <c r="W34" s="29">
        <f t="shared" si="7"/>
        <v>24.498162284421831</v>
      </c>
      <c r="X34" s="33">
        <f t="shared" si="8"/>
        <v>173.5</v>
      </c>
      <c r="Y34" s="33">
        <f t="shared" si="9"/>
        <v>57.5</v>
      </c>
      <c r="Z34" s="33">
        <f t="shared" si="10"/>
        <v>233.25</v>
      </c>
      <c r="AA34" s="33">
        <f t="shared" si="11"/>
        <v>-104</v>
      </c>
      <c r="AB34" s="33">
        <f t="shared" si="12"/>
        <v>328</v>
      </c>
      <c r="AC34" s="33">
        <f t="shared" si="18"/>
        <v>183.75</v>
      </c>
      <c r="AD34" s="33">
        <f t="shared" si="18"/>
        <v>-5.5</v>
      </c>
      <c r="AE34" s="30">
        <f t="shared" si="14"/>
        <v>635.5</v>
      </c>
      <c r="AF34" s="30">
        <f t="shared" si="15"/>
        <v>866.5</v>
      </c>
    </row>
    <row r="35" spans="1:32" s="23" customFormat="1" ht="35.25" customHeight="1" x14ac:dyDescent="0.25">
      <c r="A35" s="22">
        <v>19</v>
      </c>
      <c r="B35" s="82"/>
      <c r="C35" s="125"/>
      <c r="D35" s="124" t="s">
        <v>124</v>
      </c>
      <c r="E35" s="124"/>
      <c r="F35" s="124"/>
      <c r="G35" s="22"/>
      <c r="H35" s="22"/>
      <c r="I35" s="22"/>
      <c r="J35" s="22"/>
      <c r="K35" s="31">
        <v>3247</v>
      </c>
      <c r="L35" s="31">
        <v>3396.75</v>
      </c>
      <c r="M35" s="31">
        <v>3508.5</v>
      </c>
      <c r="N35" s="31">
        <v>3571.5</v>
      </c>
      <c r="O35" s="30"/>
      <c r="P35" s="30"/>
      <c r="Q35" s="30"/>
      <c r="R35" s="30"/>
      <c r="S35" s="32">
        <f t="shared" ref="S35:S66" si="19">(L35/K35-1)*100</f>
        <v>4.6119494918386295</v>
      </c>
      <c r="T35" s="32">
        <f t="shared" si="17"/>
        <v>3.2899094722896871</v>
      </c>
      <c r="U35" s="32">
        <f t="shared" si="17"/>
        <v>1.7956391620350676</v>
      </c>
      <c r="V35" s="29"/>
      <c r="W35" s="29"/>
      <c r="X35" s="30"/>
      <c r="Y35" s="30"/>
      <c r="Z35" s="30"/>
      <c r="AA35" s="30"/>
      <c r="AB35" s="33">
        <f t="shared" ref="AB35:AB66" si="20">L35-K35</f>
        <v>149.75</v>
      </c>
      <c r="AC35" s="33">
        <f t="shared" si="18"/>
        <v>111.75</v>
      </c>
      <c r="AD35" s="33">
        <f t="shared" si="18"/>
        <v>63</v>
      </c>
      <c r="AE35" s="30"/>
      <c r="AF35" s="30"/>
    </row>
    <row r="36" spans="1:32" s="23" customFormat="1" ht="35.25" customHeight="1" x14ac:dyDescent="0.25">
      <c r="A36" s="22">
        <v>20</v>
      </c>
      <c r="B36" s="82"/>
      <c r="C36" s="125"/>
      <c r="D36" s="124" t="s">
        <v>125</v>
      </c>
      <c r="E36" s="124"/>
      <c r="F36" s="124"/>
      <c r="G36" s="22"/>
      <c r="H36" s="22"/>
      <c r="I36" s="22"/>
      <c r="J36" s="22"/>
      <c r="K36" s="31">
        <v>650.25</v>
      </c>
      <c r="L36" s="31">
        <v>828.75</v>
      </c>
      <c r="M36" s="31">
        <v>901.25</v>
      </c>
      <c r="N36" s="31">
        <v>832</v>
      </c>
      <c r="O36" s="30"/>
      <c r="P36" s="30"/>
      <c r="Q36" s="30"/>
      <c r="R36" s="30"/>
      <c r="S36" s="32">
        <f t="shared" si="19"/>
        <v>27.450980392156854</v>
      </c>
      <c r="T36" s="32">
        <f t="shared" si="17"/>
        <v>8.7481146304675619</v>
      </c>
      <c r="U36" s="32">
        <f t="shared" si="17"/>
        <v>-7.6837725381414756</v>
      </c>
      <c r="V36" s="29"/>
      <c r="W36" s="29"/>
      <c r="X36" s="30"/>
      <c r="Y36" s="30"/>
      <c r="Z36" s="30"/>
      <c r="AA36" s="30"/>
      <c r="AB36" s="33">
        <f t="shared" si="20"/>
        <v>178.5</v>
      </c>
      <c r="AC36" s="33">
        <f t="shared" si="18"/>
        <v>72.5</v>
      </c>
      <c r="AD36" s="33">
        <f t="shared" si="18"/>
        <v>-69.25</v>
      </c>
      <c r="AE36" s="30"/>
      <c r="AF36" s="30"/>
    </row>
    <row r="37" spans="1:32" s="23" customFormat="1" ht="35.25" customHeight="1" x14ac:dyDescent="0.25">
      <c r="A37" s="22">
        <v>21</v>
      </c>
      <c r="B37" s="82"/>
      <c r="C37" s="125" t="s">
        <v>126</v>
      </c>
      <c r="D37" s="126" t="s">
        <v>115</v>
      </c>
      <c r="E37" s="127"/>
      <c r="F37" s="128"/>
      <c r="G37" s="35">
        <v>20346.5</v>
      </c>
      <c r="H37" s="35">
        <v>20784</v>
      </c>
      <c r="I37" s="35">
        <v>21183</v>
      </c>
      <c r="J37" s="35">
        <v>22123</v>
      </c>
      <c r="K37" s="35">
        <v>22408.5</v>
      </c>
      <c r="L37" s="35">
        <v>22586.25</v>
      </c>
      <c r="M37" s="35">
        <v>23262.5</v>
      </c>
      <c r="N37" s="35">
        <v>24220.5</v>
      </c>
      <c r="O37" s="32">
        <f>(H37/G37-1)*100</f>
        <v>2.1502469712235461</v>
      </c>
      <c r="P37" s="32">
        <f>(I37/H37-1)*100</f>
        <v>1.919745958429564</v>
      </c>
      <c r="Q37" s="32">
        <f>(J37/I37-1)*100</f>
        <v>4.437520653354099</v>
      </c>
      <c r="R37" s="32">
        <f>(K37/J37-1)*100</f>
        <v>1.2905121366903138</v>
      </c>
      <c r="S37" s="32">
        <f t="shared" si="19"/>
        <v>0.7932257848584312</v>
      </c>
      <c r="T37" s="32">
        <f t="shared" si="17"/>
        <v>2.9940782555758494</v>
      </c>
      <c r="U37" s="32">
        <f t="shared" si="17"/>
        <v>4.118216012896303</v>
      </c>
      <c r="V37" s="29">
        <f>(N37/I37-1)*100</f>
        <v>14.339328706982023</v>
      </c>
      <c r="W37" s="29">
        <f>(N37/G37-1)*100</f>
        <v>19.040129752045807</v>
      </c>
      <c r="X37" s="33">
        <f>H37-G37</f>
        <v>437.5</v>
      </c>
      <c r="Y37" s="33">
        <f>I37-H37</f>
        <v>399</v>
      </c>
      <c r="Z37" s="33">
        <f>J37-I37</f>
        <v>940</v>
      </c>
      <c r="AA37" s="33">
        <f>K37-J37</f>
        <v>285.5</v>
      </c>
      <c r="AB37" s="33">
        <f t="shared" si="20"/>
        <v>177.75</v>
      </c>
      <c r="AC37" s="33">
        <f t="shared" si="18"/>
        <v>676.25</v>
      </c>
      <c r="AD37" s="33">
        <f t="shared" si="18"/>
        <v>958</v>
      </c>
      <c r="AE37" s="30">
        <f>N37-I37</f>
        <v>3037.5</v>
      </c>
      <c r="AF37" s="30">
        <f>N37-G37</f>
        <v>3874</v>
      </c>
    </row>
    <row r="38" spans="1:32" s="23" customFormat="1" ht="35.25" customHeight="1" x14ac:dyDescent="0.25">
      <c r="A38" s="22">
        <v>22</v>
      </c>
      <c r="B38" s="82"/>
      <c r="C38" s="125"/>
      <c r="D38" s="124" t="s">
        <v>124</v>
      </c>
      <c r="E38" s="124"/>
      <c r="F38" s="124"/>
      <c r="G38" s="22"/>
      <c r="H38" s="22"/>
      <c r="I38" s="22"/>
      <c r="J38" s="22"/>
      <c r="K38" s="31">
        <v>4292.75</v>
      </c>
      <c r="L38" s="31">
        <v>4224.75</v>
      </c>
      <c r="M38" s="31">
        <v>4513.25</v>
      </c>
      <c r="N38" s="31">
        <v>4885.75</v>
      </c>
      <c r="O38" s="30"/>
      <c r="P38" s="30"/>
      <c r="Q38" s="30"/>
      <c r="R38" s="30"/>
      <c r="S38" s="32">
        <f t="shared" si="19"/>
        <v>-1.5840661580571846</v>
      </c>
      <c r="T38" s="32">
        <f t="shared" ref="T38:U53" si="21">(M38/L38-1)*100</f>
        <v>6.8288064382507896</v>
      </c>
      <c r="U38" s="32">
        <f t="shared" si="21"/>
        <v>8.253475876585604</v>
      </c>
      <c r="V38" s="29"/>
      <c r="W38" s="29"/>
      <c r="X38" s="30"/>
      <c r="Y38" s="30"/>
      <c r="Z38" s="30"/>
      <c r="AA38" s="30"/>
      <c r="AB38" s="33">
        <f t="shared" si="20"/>
        <v>-68</v>
      </c>
      <c r="AC38" s="33">
        <f t="shared" ref="AC38:AD53" si="22">M38-L38</f>
        <v>288.5</v>
      </c>
      <c r="AD38" s="33">
        <f t="shared" si="22"/>
        <v>372.5</v>
      </c>
      <c r="AE38" s="30"/>
      <c r="AF38" s="30"/>
    </row>
    <row r="39" spans="1:32" s="23" customFormat="1" ht="35.25" customHeight="1" x14ac:dyDescent="0.25">
      <c r="A39" s="22">
        <v>23</v>
      </c>
      <c r="B39" s="82"/>
      <c r="C39" s="125"/>
      <c r="D39" s="124" t="s">
        <v>125</v>
      </c>
      <c r="E39" s="124"/>
      <c r="F39" s="124"/>
      <c r="G39" s="22"/>
      <c r="H39" s="22"/>
      <c r="I39" s="22"/>
      <c r="J39" s="22"/>
      <c r="K39" s="31">
        <v>18116</v>
      </c>
      <c r="L39" s="31">
        <v>18361</v>
      </c>
      <c r="M39" s="31">
        <v>18749.25</v>
      </c>
      <c r="N39" s="31">
        <v>19335</v>
      </c>
      <c r="O39" s="30"/>
      <c r="P39" s="30"/>
      <c r="Q39" s="30"/>
      <c r="R39" s="30"/>
      <c r="S39" s="32">
        <f t="shared" si="19"/>
        <v>1.3523956723338504</v>
      </c>
      <c r="T39" s="32">
        <f t="shared" si="21"/>
        <v>2.114536245302534</v>
      </c>
      <c r="U39" s="32">
        <f t="shared" si="21"/>
        <v>3.1241249649986091</v>
      </c>
      <c r="V39" s="29"/>
      <c r="W39" s="29"/>
      <c r="X39" s="30"/>
      <c r="Y39" s="30"/>
      <c r="Z39" s="30"/>
      <c r="AA39" s="30"/>
      <c r="AB39" s="33">
        <f t="shared" si="20"/>
        <v>245</v>
      </c>
      <c r="AC39" s="33">
        <f t="shared" si="22"/>
        <v>388.25</v>
      </c>
      <c r="AD39" s="33">
        <f t="shared" si="22"/>
        <v>585.75</v>
      </c>
      <c r="AE39" s="30"/>
      <c r="AF39" s="30"/>
    </row>
    <row r="40" spans="1:32" s="23" customFormat="1" ht="35.25" customHeight="1" x14ac:dyDescent="0.25">
      <c r="A40" s="22">
        <v>4</v>
      </c>
      <c r="B40" s="82" t="s">
        <v>215</v>
      </c>
      <c r="C40" s="96" t="s">
        <v>167</v>
      </c>
      <c r="D40" s="98" t="s">
        <v>115</v>
      </c>
      <c r="E40" s="99"/>
      <c r="F40" s="100"/>
      <c r="G40" s="35">
        <v>89064.25</v>
      </c>
      <c r="H40" s="35">
        <v>90302</v>
      </c>
      <c r="I40" s="35">
        <v>91637.5</v>
      </c>
      <c r="J40" s="35">
        <v>91685</v>
      </c>
      <c r="K40" s="35">
        <v>89974.75</v>
      </c>
      <c r="L40" s="35">
        <v>90293.5</v>
      </c>
      <c r="M40" s="35">
        <v>91570.5</v>
      </c>
      <c r="N40" s="35">
        <v>93389.5</v>
      </c>
      <c r="O40" s="32">
        <f t="shared" ref="O40:O71" si="23">(H40/G40-1)*100</f>
        <v>1.3897270790468763</v>
      </c>
      <c r="P40" s="32">
        <f t="shared" ref="P40:P71" si="24">(I40/H40-1)*100</f>
        <v>1.4789262696285776</v>
      </c>
      <c r="Q40" s="32">
        <f t="shared" ref="Q40:Q71" si="25">(J40/I40-1)*100</f>
        <v>5.1834674669204439E-2</v>
      </c>
      <c r="R40" s="32">
        <f t="shared" ref="R40:R71" si="26">(K40/J40-1)*100</f>
        <v>-1.8653542018868929</v>
      </c>
      <c r="S40" s="32">
        <f t="shared" si="19"/>
        <v>0.35426605797737043</v>
      </c>
      <c r="T40" s="32">
        <f t="shared" si="21"/>
        <v>1.4142767751831542</v>
      </c>
      <c r="U40" s="32">
        <f t="shared" si="21"/>
        <v>1.9864476004826992</v>
      </c>
      <c r="V40" s="29">
        <f t="shared" ref="V40:V71" si="27">(N40/I40-1)*100</f>
        <v>1.9118810530623476</v>
      </c>
      <c r="W40" s="29">
        <f t="shared" ref="W40:W71" si="28">(N40/G40-1)*100</f>
        <v>4.8563256300928836</v>
      </c>
      <c r="X40" s="33">
        <f t="shared" ref="X40:X71" si="29">H40-G40</f>
        <v>1237.75</v>
      </c>
      <c r="Y40" s="33">
        <f t="shared" ref="Y40:Y71" si="30">I40-H40</f>
        <v>1335.5</v>
      </c>
      <c r="Z40" s="33">
        <f t="shared" ref="Z40:Z71" si="31">J40-I40</f>
        <v>47.5</v>
      </c>
      <c r="AA40" s="33">
        <f t="shared" ref="AA40:AA71" si="32">K40-J40</f>
        <v>-1710.25</v>
      </c>
      <c r="AB40" s="33">
        <f t="shared" si="20"/>
        <v>318.75</v>
      </c>
      <c r="AC40" s="33">
        <f t="shared" si="22"/>
        <v>1277</v>
      </c>
      <c r="AD40" s="33">
        <f t="shared" si="22"/>
        <v>1819</v>
      </c>
      <c r="AE40" s="30">
        <f t="shared" ref="AE40:AE71" si="33">N40-I40</f>
        <v>1752</v>
      </c>
      <c r="AF40" s="30">
        <f t="shared" ref="AF40:AF71" si="34">N40-G40</f>
        <v>4325.25</v>
      </c>
    </row>
    <row r="41" spans="1:32" s="23" customFormat="1" ht="35.25" customHeight="1" x14ac:dyDescent="0.25">
      <c r="A41" s="22">
        <v>25</v>
      </c>
      <c r="B41" s="82"/>
      <c r="C41" s="97"/>
      <c r="D41" s="113" t="s">
        <v>128</v>
      </c>
      <c r="E41" s="113"/>
      <c r="F41" s="114"/>
      <c r="G41" s="31">
        <v>10269.75</v>
      </c>
      <c r="H41" s="31">
        <v>10139.75</v>
      </c>
      <c r="I41" s="31">
        <v>9520</v>
      </c>
      <c r="J41" s="31">
        <v>9394.5</v>
      </c>
      <c r="K41" s="31">
        <v>9118.25</v>
      </c>
      <c r="L41" s="31">
        <v>8529</v>
      </c>
      <c r="M41" s="31">
        <v>8477.75</v>
      </c>
      <c r="N41" s="31">
        <v>8480.25</v>
      </c>
      <c r="O41" s="32">
        <f t="shared" si="23"/>
        <v>-1.2658535991625919</v>
      </c>
      <c r="P41" s="32">
        <f t="shared" si="24"/>
        <v>-6.1120836312532401</v>
      </c>
      <c r="Q41" s="32">
        <f t="shared" si="25"/>
        <v>-1.3182773109243651</v>
      </c>
      <c r="R41" s="32">
        <f t="shared" si="26"/>
        <v>-2.9405503219969154</v>
      </c>
      <c r="S41" s="32">
        <f t="shared" si="19"/>
        <v>-6.462314588873963</v>
      </c>
      <c r="T41" s="32">
        <f t="shared" si="21"/>
        <v>-0.60089107750029846</v>
      </c>
      <c r="U41" s="32">
        <f t="shared" si="21"/>
        <v>2.9488956385836929E-2</v>
      </c>
      <c r="V41" s="29">
        <f t="shared" si="27"/>
        <v>-10.921743697478991</v>
      </c>
      <c r="W41" s="29">
        <f t="shared" si="28"/>
        <v>-17.424961659241944</v>
      </c>
      <c r="X41" s="33">
        <f t="shared" si="29"/>
        <v>-130</v>
      </c>
      <c r="Y41" s="33">
        <f t="shared" si="30"/>
        <v>-619.75</v>
      </c>
      <c r="Z41" s="33">
        <f t="shared" si="31"/>
        <v>-125.5</v>
      </c>
      <c r="AA41" s="33">
        <f t="shared" si="32"/>
        <v>-276.25</v>
      </c>
      <c r="AB41" s="33">
        <f t="shared" si="20"/>
        <v>-589.25</v>
      </c>
      <c r="AC41" s="33">
        <f t="shared" si="22"/>
        <v>-51.25</v>
      </c>
      <c r="AD41" s="33">
        <f t="shared" si="22"/>
        <v>2.5</v>
      </c>
      <c r="AE41" s="30">
        <f t="shared" si="33"/>
        <v>-1039.75</v>
      </c>
      <c r="AF41" s="30">
        <f t="shared" si="34"/>
        <v>-1789.5</v>
      </c>
    </row>
    <row r="42" spans="1:32" s="23" customFormat="1" ht="35.25" customHeight="1" x14ac:dyDescent="0.25">
      <c r="A42" s="22">
        <v>26</v>
      </c>
      <c r="B42" s="82"/>
      <c r="C42" s="97"/>
      <c r="D42" s="113" t="s">
        <v>202</v>
      </c>
      <c r="E42" s="113"/>
      <c r="F42" s="114"/>
      <c r="G42" s="31">
        <v>13019.5</v>
      </c>
      <c r="H42" s="31">
        <v>12849</v>
      </c>
      <c r="I42" s="31">
        <v>13182.5</v>
      </c>
      <c r="J42" s="31">
        <v>12844.75</v>
      </c>
      <c r="K42" s="31">
        <v>11551.75</v>
      </c>
      <c r="L42" s="31">
        <v>11689.5</v>
      </c>
      <c r="M42" s="31">
        <v>11767.5</v>
      </c>
      <c r="N42" s="31">
        <v>11968.25</v>
      </c>
      <c r="O42" s="32">
        <f t="shared" si="23"/>
        <v>-1.309574100387878</v>
      </c>
      <c r="P42" s="32">
        <f t="shared" si="24"/>
        <v>2.5955327262821903</v>
      </c>
      <c r="Q42" s="32">
        <f t="shared" si="25"/>
        <v>-2.5621088564384609</v>
      </c>
      <c r="R42" s="32">
        <f t="shared" si="26"/>
        <v>-10.066369528406549</v>
      </c>
      <c r="S42" s="32">
        <f t="shared" si="19"/>
        <v>1.1924600168805588</v>
      </c>
      <c r="T42" s="32">
        <f t="shared" si="21"/>
        <v>0.66726549467470697</v>
      </c>
      <c r="U42" s="32">
        <f t="shared" si="21"/>
        <v>1.7059698321648664</v>
      </c>
      <c r="V42" s="29">
        <f t="shared" si="27"/>
        <v>-9.2110752892091803</v>
      </c>
      <c r="W42" s="29">
        <f t="shared" si="28"/>
        <v>-8.0744268213065027</v>
      </c>
      <c r="X42" s="33">
        <f t="shared" si="29"/>
        <v>-170.5</v>
      </c>
      <c r="Y42" s="33">
        <f t="shared" si="30"/>
        <v>333.5</v>
      </c>
      <c r="Z42" s="33">
        <f t="shared" si="31"/>
        <v>-337.75</v>
      </c>
      <c r="AA42" s="33">
        <f t="shared" si="32"/>
        <v>-1293</v>
      </c>
      <c r="AB42" s="33">
        <f t="shared" si="20"/>
        <v>137.75</v>
      </c>
      <c r="AC42" s="33">
        <f t="shared" si="22"/>
        <v>78</v>
      </c>
      <c r="AD42" s="33">
        <f t="shared" si="22"/>
        <v>200.75</v>
      </c>
      <c r="AE42" s="30">
        <f t="shared" si="33"/>
        <v>-1214.25</v>
      </c>
      <c r="AF42" s="30">
        <f t="shared" si="34"/>
        <v>-1051.25</v>
      </c>
    </row>
    <row r="43" spans="1:32" s="23" customFormat="1" ht="35.25" customHeight="1" x14ac:dyDescent="0.25">
      <c r="A43" s="22">
        <v>27</v>
      </c>
      <c r="B43" s="82"/>
      <c r="C43" s="97"/>
      <c r="D43" s="113" t="s">
        <v>130</v>
      </c>
      <c r="E43" s="113"/>
      <c r="F43" s="114"/>
      <c r="G43" s="31">
        <v>7444.5</v>
      </c>
      <c r="H43" s="31">
        <v>7844.5</v>
      </c>
      <c r="I43" s="31">
        <v>7771</v>
      </c>
      <c r="J43" s="31">
        <v>7471</v>
      </c>
      <c r="K43" s="31">
        <v>7266.5</v>
      </c>
      <c r="L43" s="31">
        <v>6822.5</v>
      </c>
      <c r="M43" s="31">
        <v>6664</v>
      </c>
      <c r="N43" s="31">
        <v>6700.5</v>
      </c>
      <c r="O43" s="32">
        <f t="shared" si="23"/>
        <v>5.3730942306400742</v>
      </c>
      <c r="P43" s="32">
        <f t="shared" si="24"/>
        <v>-0.93696220281725973</v>
      </c>
      <c r="Q43" s="32">
        <f t="shared" si="25"/>
        <v>-3.8605070132544106</v>
      </c>
      <c r="R43" s="32">
        <f t="shared" si="26"/>
        <v>-2.7372507027171755</v>
      </c>
      <c r="S43" s="32">
        <f t="shared" si="19"/>
        <v>-6.1102318860524303</v>
      </c>
      <c r="T43" s="32">
        <f t="shared" si="21"/>
        <v>-2.3231953096372271</v>
      </c>
      <c r="U43" s="32">
        <f t="shared" si="21"/>
        <v>0.54771908763504573</v>
      </c>
      <c r="V43" s="29">
        <f t="shared" si="27"/>
        <v>-13.775575858962807</v>
      </c>
      <c r="W43" s="29">
        <f t="shared" si="28"/>
        <v>-9.9939552689905291</v>
      </c>
      <c r="X43" s="33">
        <f t="shared" si="29"/>
        <v>400</v>
      </c>
      <c r="Y43" s="33">
        <f t="shared" si="30"/>
        <v>-73.5</v>
      </c>
      <c r="Z43" s="33">
        <f t="shared" si="31"/>
        <v>-300</v>
      </c>
      <c r="AA43" s="33">
        <f t="shared" si="32"/>
        <v>-204.5</v>
      </c>
      <c r="AB43" s="33">
        <f t="shared" si="20"/>
        <v>-444</v>
      </c>
      <c r="AC43" s="33">
        <f t="shared" si="22"/>
        <v>-158.5</v>
      </c>
      <c r="AD43" s="33">
        <f t="shared" si="22"/>
        <v>36.5</v>
      </c>
      <c r="AE43" s="30">
        <f t="shared" si="33"/>
        <v>-1070.5</v>
      </c>
      <c r="AF43" s="30">
        <f t="shared" si="34"/>
        <v>-744</v>
      </c>
    </row>
    <row r="44" spans="1:32" s="23" customFormat="1" ht="35.25" customHeight="1" x14ac:dyDescent="0.25">
      <c r="A44" s="22">
        <v>28</v>
      </c>
      <c r="B44" s="82"/>
      <c r="C44" s="97"/>
      <c r="D44" s="113" t="s">
        <v>131</v>
      </c>
      <c r="E44" s="113"/>
      <c r="F44" s="114"/>
      <c r="G44" s="31">
        <v>16524.75</v>
      </c>
      <c r="H44" s="31">
        <v>17043</v>
      </c>
      <c r="I44" s="31">
        <v>17328.75</v>
      </c>
      <c r="J44" s="31">
        <v>17496.25</v>
      </c>
      <c r="K44" s="31">
        <v>17320</v>
      </c>
      <c r="L44" s="31">
        <v>17432.75</v>
      </c>
      <c r="M44" s="31">
        <v>17488.75</v>
      </c>
      <c r="N44" s="31">
        <v>17678.75</v>
      </c>
      <c r="O44" s="32">
        <f t="shared" si="23"/>
        <v>3.1362047837334872</v>
      </c>
      <c r="P44" s="32">
        <f t="shared" si="24"/>
        <v>1.6766414363668325</v>
      </c>
      <c r="Q44" s="32">
        <f t="shared" si="25"/>
        <v>0.96660174565390555</v>
      </c>
      <c r="R44" s="32">
        <f t="shared" si="26"/>
        <v>-1.0073587197256595</v>
      </c>
      <c r="S44" s="32">
        <f t="shared" si="19"/>
        <v>0.65098152424942768</v>
      </c>
      <c r="T44" s="32">
        <f t="shared" si="21"/>
        <v>0.32123445813196927</v>
      </c>
      <c r="U44" s="32">
        <f t="shared" si="21"/>
        <v>1.0864126938746388</v>
      </c>
      <c r="V44" s="29">
        <f t="shared" si="27"/>
        <v>2.0197648416648617</v>
      </c>
      <c r="W44" s="29">
        <f t="shared" si="28"/>
        <v>6.9834641976429301</v>
      </c>
      <c r="X44" s="33">
        <f t="shared" si="29"/>
        <v>518.25</v>
      </c>
      <c r="Y44" s="33">
        <f t="shared" si="30"/>
        <v>285.75</v>
      </c>
      <c r="Z44" s="33">
        <f t="shared" si="31"/>
        <v>167.5</v>
      </c>
      <c r="AA44" s="33">
        <f t="shared" si="32"/>
        <v>-176.25</v>
      </c>
      <c r="AB44" s="33">
        <f t="shared" si="20"/>
        <v>112.75</v>
      </c>
      <c r="AC44" s="33">
        <f t="shared" si="22"/>
        <v>56</v>
      </c>
      <c r="AD44" s="33">
        <f t="shared" si="22"/>
        <v>190</v>
      </c>
      <c r="AE44" s="30">
        <f t="shared" si="33"/>
        <v>350</v>
      </c>
      <c r="AF44" s="30">
        <f t="shared" si="34"/>
        <v>1154</v>
      </c>
    </row>
    <row r="45" spans="1:32" s="23" customFormat="1" ht="35.25" customHeight="1" x14ac:dyDescent="0.25">
      <c r="A45" s="22">
        <v>29</v>
      </c>
      <c r="B45" s="82"/>
      <c r="C45" s="97"/>
      <c r="D45" s="113" t="s">
        <v>132</v>
      </c>
      <c r="E45" s="113"/>
      <c r="F45" s="114"/>
      <c r="G45" s="31">
        <v>4100.25</v>
      </c>
      <c r="H45" s="31">
        <v>4219.25</v>
      </c>
      <c r="I45" s="31">
        <v>4179</v>
      </c>
      <c r="J45" s="31">
        <v>4320.75</v>
      </c>
      <c r="K45" s="31">
        <v>4502.25</v>
      </c>
      <c r="L45" s="31">
        <v>4558.25</v>
      </c>
      <c r="M45" s="31">
        <v>4642.25</v>
      </c>
      <c r="N45" s="31">
        <v>4854.5</v>
      </c>
      <c r="O45" s="32">
        <f t="shared" si="23"/>
        <v>2.9022620571916402</v>
      </c>
      <c r="P45" s="32">
        <f t="shared" si="24"/>
        <v>-0.95396101202820383</v>
      </c>
      <c r="Q45" s="32">
        <f t="shared" si="25"/>
        <v>3.3919597989949812</v>
      </c>
      <c r="R45" s="32">
        <f t="shared" si="26"/>
        <v>4.2006596077069913</v>
      </c>
      <c r="S45" s="32">
        <f t="shared" si="19"/>
        <v>1.2438225331778519</v>
      </c>
      <c r="T45" s="32">
        <f t="shared" si="21"/>
        <v>1.8428124828607562</v>
      </c>
      <c r="U45" s="32">
        <f t="shared" si="21"/>
        <v>4.5721363562927442</v>
      </c>
      <c r="V45" s="29">
        <f t="shared" si="27"/>
        <v>16.164154103852589</v>
      </c>
      <c r="W45" s="29">
        <f t="shared" si="28"/>
        <v>18.395219803670514</v>
      </c>
      <c r="X45" s="33">
        <f t="shared" si="29"/>
        <v>119</v>
      </c>
      <c r="Y45" s="33">
        <f t="shared" si="30"/>
        <v>-40.25</v>
      </c>
      <c r="Z45" s="33">
        <f t="shared" si="31"/>
        <v>141.75</v>
      </c>
      <c r="AA45" s="33">
        <f t="shared" si="32"/>
        <v>181.5</v>
      </c>
      <c r="AB45" s="33">
        <f t="shared" si="20"/>
        <v>56</v>
      </c>
      <c r="AC45" s="33">
        <f t="shared" si="22"/>
        <v>84</v>
      </c>
      <c r="AD45" s="33">
        <f t="shared" si="22"/>
        <v>212.25</v>
      </c>
      <c r="AE45" s="30">
        <f t="shared" si="33"/>
        <v>675.5</v>
      </c>
      <c r="AF45" s="30">
        <f t="shared" si="34"/>
        <v>754.25</v>
      </c>
    </row>
    <row r="46" spans="1:32" s="23" customFormat="1" ht="35.25" customHeight="1" x14ac:dyDescent="0.25">
      <c r="A46" s="22">
        <v>30</v>
      </c>
      <c r="B46" s="82"/>
      <c r="C46" s="97"/>
      <c r="D46" s="113" t="s">
        <v>133</v>
      </c>
      <c r="E46" s="113"/>
      <c r="F46" s="114"/>
      <c r="G46" s="31">
        <v>3828</v>
      </c>
      <c r="H46" s="31">
        <v>3992</v>
      </c>
      <c r="I46" s="31">
        <v>4212.5</v>
      </c>
      <c r="J46" s="31">
        <v>4374</v>
      </c>
      <c r="K46" s="31">
        <v>4606.75</v>
      </c>
      <c r="L46" s="31">
        <v>5123</v>
      </c>
      <c r="M46" s="31">
        <v>5299.25</v>
      </c>
      <c r="N46" s="31">
        <v>5497</v>
      </c>
      <c r="O46" s="32">
        <f t="shared" si="23"/>
        <v>4.2842215256008398</v>
      </c>
      <c r="P46" s="32">
        <f t="shared" si="24"/>
        <v>5.5235470941883857</v>
      </c>
      <c r="Q46" s="32">
        <f t="shared" si="25"/>
        <v>3.8338278931750791</v>
      </c>
      <c r="R46" s="32">
        <f t="shared" si="26"/>
        <v>5.321216278006391</v>
      </c>
      <c r="S46" s="32">
        <f t="shared" si="19"/>
        <v>11.20638193954524</v>
      </c>
      <c r="T46" s="32">
        <f t="shared" si="21"/>
        <v>3.4403669724770714</v>
      </c>
      <c r="U46" s="32">
        <f t="shared" si="21"/>
        <v>3.731660140585924</v>
      </c>
      <c r="V46" s="29">
        <f t="shared" si="27"/>
        <v>30.492581602373892</v>
      </c>
      <c r="W46" s="29">
        <f t="shared" si="28"/>
        <v>43.59979101358411</v>
      </c>
      <c r="X46" s="33">
        <f t="shared" si="29"/>
        <v>164</v>
      </c>
      <c r="Y46" s="33">
        <f t="shared" si="30"/>
        <v>220.5</v>
      </c>
      <c r="Z46" s="33">
        <f t="shared" si="31"/>
        <v>161.5</v>
      </c>
      <c r="AA46" s="33">
        <f t="shared" si="32"/>
        <v>232.75</v>
      </c>
      <c r="AB46" s="33">
        <f t="shared" si="20"/>
        <v>516.25</v>
      </c>
      <c r="AC46" s="33">
        <f t="shared" si="22"/>
        <v>176.25</v>
      </c>
      <c r="AD46" s="33">
        <f t="shared" si="22"/>
        <v>197.75</v>
      </c>
      <c r="AE46" s="30">
        <f t="shared" si="33"/>
        <v>1284.5</v>
      </c>
      <c r="AF46" s="30">
        <f t="shared" si="34"/>
        <v>1669</v>
      </c>
    </row>
    <row r="47" spans="1:32" s="23" customFormat="1" ht="35.25" customHeight="1" x14ac:dyDescent="0.25">
      <c r="A47" s="22">
        <v>31</v>
      </c>
      <c r="B47" s="82"/>
      <c r="C47" s="97"/>
      <c r="D47" s="113" t="s">
        <v>134</v>
      </c>
      <c r="E47" s="113"/>
      <c r="F47" s="114"/>
      <c r="G47" s="31">
        <v>9473.75</v>
      </c>
      <c r="H47" s="31">
        <v>9704</v>
      </c>
      <c r="I47" s="31">
        <v>10281.5</v>
      </c>
      <c r="J47" s="31">
        <v>10271.25</v>
      </c>
      <c r="K47" s="31">
        <v>9642.75</v>
      </c>
      <c r="L47" s="31">
        <v>9966.75</v>
      </c>
      <c r="M47" s="31">
        <v>10111.5</v>
      </c>
      <c r="N47" s="31">
        <v>10526.5</v>
      </c>
      <c r="O47" s="32">
        <f t="shared" si="23"/>
        <v>2.4303997888903472</v>
      </c>
      <c r="P47" s="32">
        <f t="shared" si="24"/>
        <v>5.9511541632316645</v>
      </c>
      <c r="Q47" s="32">
        <f t="shared" si="25"/>
        <v>-9.9693624471142162E-2</v>
      </c>
      <c r="R47" s="32">
        <f t="shared" si="26"/>
        <v>-6.1190215407082915</v>
      </c>
      <c r="S47" s="32">
        <f t="shared" si="19"/>
        <v>3.3600373337481448</v>
      </c>
      <c r="T47" s="32">
        <f t="shared" si="21"/>
        <v>1.4523289939047279</v>
      </c>
      <c r="U47" s="32">
        <f t="shared" si="21"/>
        <v>4.1042377490975612</v>
      </c>
      <c r="V47" s="29">
        <f t="shared" si="27"/>
        <v>2.3829207800418306</v>
      </c>
      <c r="W47" s="29">
        <f t="shared" si="28"/>
        <v>11.112283942472612</v>
      </c>
      <c r="X47" s="33">
        <f t="shared" si="29"/>
        <v>230.25</v>
      </c>
      <c r="Y47" s="33">
        <f t="shared" si="30"/>
        <v>577.5</v>
      </c>
      <c r="Z47" s="33">
        <f t="shared" si="31"/>
        <v>-10.25</v>
      </c>
      <c r="AA47" s="33">
        <f t="shared" si="32"/>
        <v>-628.5</v>
      </c>
      <c r="AB47" s="33">
        <f t="shared" si="20"/>
        <v>324</v>
      </c>
      <c r="AC47" s="33">
        <f t="shared" si="22"/>
        <v>144.75</v>
      </c>
      <c r="AD47" s="33">
        <f t="shared" si="22"/>
        <v>415</v>
      </c>
      <c r="AE47" s="30">
        <f t="shared" si="33"/>
        <v>245</v>
      </c>
      <c r="AF47" s="30">
        <f t="shared" si="34"/>
        <v>1052.75</v>
      </c>
    </row>
    <row r="48" spans="1:32" s="23" customFormat="1" ht="35.25" customHeight="1" x14ac:dyDescent="0.25">
      <c r="A48" s="22">
        <v>32</v>
      </c>
      <c r="B48" s="82"/>
      <c r="C48" s="97"/>
      <c r="D48" s="113" t="s">
        <v>135</v>
      </c>
      <c r="E48" s="113"/>
      <c r="F48" s="114"/>
      <c r="G48" s="31">
        <v>14447.75</v>
      </c>
      <c r="H48" s="31">
        <v>14535.25</v>
      </c>
      <c r="I48" s="31">
        <v>15033</v>
      </c>
      <c r="J48" s="31">
        <v>15270.75</v>
      </c>
      <c r="K48" s="31">
        <v>15537.5</v>
      </c>
      <c r="L48" s="31">
        <v>15494.5</v>
      </c>
      <c r="M48" s="31">
        <v>16028.5</v>
      </c>
      <c r="N48" s="31">
        <v>16360.25</v>
      </c>
      <c r="O48" s="32">
        <f t="shared" si="23"/>
        <v>0.60563063452787613</v>
      </c>
      <c r="P48" s="32">
        <f t="shared" si="24"/>
        <v>3.4244337042706574</v>
      </c>
      <c r="Q48" s="32">
        <f t="shared" si="25"/>
        <v>1.5815206545599647</v>
      </c>
      <c r="R48" s="32">
        <f t="shared" si="26"/>
        <v>1.7468035296236195</v>
      </c>
      <c r="S48" s="32">
        <f t="shared" si="19"/>
        <v>-0.27674979887368778</v>
      </c>
      <c r="T48" s="32">
        <f t="shared" si="21"/>
        <v>3.4463842008454648</v>
      </c>
      <c r="U48" s="32">
        <f t="shared" si="21"/>
        <v>2.0697507564650497</v>
      </c>
      <c r="V48" s="29">
        <f t="shared" si="27"/>
        <v>8.8289097319230958</v>
      </c>
      <c r="W48" s="29">
        <f t="shared" si="28"/>
        <v>13.23735529753769</v>
      </c>
      <c r="X48" s="33">
        <f t="shared" si="29"/>
        <v>87.5</v>
      </c>
      <c r="Y48" s="33">
        <f t="shared" si="30"/>
        <v>497.75</v>
      </c>
      <c r="Z48" s="33">
        <f t="shared" si="31"/>
        <v>237.75</v>
      </c>
      <c r="AA48" s="33">
        <f t="shared" si="32"/>
        <v>266.75</v>
      </c>
      <c r="AB48" s="33">
        <f t="shared" si="20"/>
        <v>-43</v>
      </c>
      <c r="AC48" s="33">
        <f t="shared" si="22"/>
        <v>534</v>
      </c>
      <c r="AD48" s="33">
        <f t="shared" si="22"/>
        <v>331.75</v>
      </c>
      <c r="AE48" s="30">
        <f t="shared" si="33"/>
        <v>1327.25</v>
      </c>
      <c r="AF48" s="30">
        <f t="shared" si="34"/>
        <v>1912.5</v>
      </c>
    </row>
    <row r="49" spans="1:32" s="23" customFormat="1" ht="35.25" customHeight="1" x14ac:dyDescent="0.25">
      <c r="A49" s="22">
        <v>33</v>
      </c>
      <c r="B49" s="82"/>
      <c r="C49" s="97"/>
      <c r="D49" s="113" t="s">
        <v>136</v>
      </c>
      <c r="E49" s="113"/>
      <c r="F49" s="114"/>
      <c r="G49" s="31">
        <v>3816.5</v>
      </c>
      <c r="H49" s="31">
        <v>4007.5</v>
      </c>
      <c r="I49" s="31">
        <v>4164.5</v>
      </c>
      <c r="J49" s="31">
        <v>4147.5</v>
      </c>
      <c r="K49" s="31">
        <v>4211.5</v>
      </c>
      <c r="L49" s="31">
        <v>4462.5</v>
      </c>
      <c r="M49" s="31">
        <v>4807.5</v>
      </c>
      <c r="N49" s="31">
        <v>4994.75</v>
      </c>
      <c r="O49" s="32">
        <f t="shared" si="23"/>
        <v>5.0045853530721773</v>
      </c>
      <c r="P49" s="32">
        <f t="shared" si="24"/>
        <v>3.9176543980037337</v>
      </c>
      <c r="Q49" s="32">
        <f t="shared" si="25"/>
        <v>-0.40821227038059238</v>
      </c>
      <c r="R49" s="32">
        <f t="shared" si="26"/>
        <v>1.5430982519590186</v>
      </c>
      <c r="S49" s="32">
        <f t="shared" si="19"/>
        <v>5.9598717796509604</v>
      </c>
      <c r="T49" s="32">
        <f t="shared" si="21"/>
        <v>7.7310924369747847</v>
      </c>
      <c r="U49" s="32">
        <f t="shared" si="21"/>
        <v>3.8949557982319361</v>
      </c>
      <c r="V49" s="29">
        <f t="shared" si="27"/>
        <v>19.936366910793613</v>
      </c>
      <c r="W49" s="29">
        <f t="shared" si="28"/>
        <v>30.872527184593213</v>
      </c>
      <c r="X49" s="33">
        <f t="shared" si="29"/>
        <v>191</v>
      </c>
      <c r="Y49" s="33">
        <f t="shared" si="30"/>
        <v>157</v>
      </c>
      <c r="Z49" s="33">
        <f t="shared" si="31"/>
        <v>-17</v>
      </c>
      <c r="AA49" s="33">
        <f t="shared" si="32"/>
        <v>64</v>
      </c>
      <c r="AB49" s="33">
        <f t="shared" si="20"/>
        <v>251</v>
      </c>
      <c r="AC49" s="33">
        <f t="shared" si="22"/>
        <v>345</v>
      </c>
      <c r="AD49" s="33">
        <f t="shared" si="22"/>
        <v>187.25</v>
      </c>
      <c r="AE49" s="30">
        <f t="shared" si="33"/>
        <v>830.25</v>
      </c>
      <c r="AF49" s="30">
        <f t="shared" si="34"/>
        <v>1178.25</v>
      </c>
    </row>
    <row r="50" spans="1:32" s="23" customFormat="1" ht="35.25" customHeight="1" x14ac:dyDescent="0.25">
      <c r="A50" s="22">
        <v>34</v>
      </c>
      <c r="B50" s="82"/>
      <c r="C50" s="129"/>
      <c r="D50" s="113" t="s">
        <v>203</v>
      </c>
      <c r="E50" s="113"/>
      <c r="F50" s="114"/>
      <c r="G50" s="31">
        <v>6108.75</v>
      </c>
      <c r="H50" s="31">
        <v>5956.25</v>
      </c>
      <c r="I50" s="31">
        <v>5946.75</v>
      </c>
      <c r="J50" s="31">
        <v>6082.5</v>
      </c>
      <c r="K50" s="31">
        <v>6210.75</v>
      </c>
      <c r="L50" s="31">
        <v>6194</v>
      </c>
      <c r="M50" s="31">
        <v>6239</v>
      </c>
      <c r="N50" s="31">
        <v>6294.25</v>
      </c>
      <c r="O50" s="32">
        <f t="shared" si="23"/>
        <v>-2.4964190710047074</v>
      </c>
      <c r="P50" s="32">
        <f t="shared" si="24"/>
        <v>-0.15949632738719854</v>
      </c>
      <c r="Q50" s="32">
        <f t="shared" si="25"/>
        <v>2.2827594904779813</v>
      </c>
      <c r="R50" s="32">
        <f t="shared" si="26"/>
        <v>2.1085080147965396</v>
      </c>
      <c r="S50" s="32">
        <f t="shared" si="19"/>
        <v>-0.26969367628708607</v>
      </c>
      <c r="T50" s="32">
        <f t="shared" si="21"/>
        <v>0.72650952534711877</v>
      </c>
      <c r="U50" s="32">
        <f t="shared" si="21"/>
        <v>0.88555858310626068</v>
      </c>
      <c r="V50" s="29">
        <f t="shared" si="27"/>
        <v>5.8435279774666782</v>
      </c>
      <c r="W50" s="29">
        <f t="shared" si="28"/>
        <v>3.0366277880089942</v>
      </c>
      <c r="X50" s="33">
        <f t="shared" si="29"/>
        <v>-152.5</v>
      </c>
      <c r="Y50" s="33">
        <f t="shared" si="30"/>
        <v>-9.5</v>
      </c>
      <c r="Z50" s="33">
        <f t="shared" si="31"/>
        <v>135.75</v>
      </c>
      <c r="AA50" s="33">
        <f t="shared" si="32"/>
        <v>128.25</v>
      </c>
      <c r="AB50" s="33">
        <f t="shared" si="20"/>
        <v>-16.75</v>
      </c>
      <c r="AC50" s="33">
        <f t="shared" si="22"/>
        <v>45</v>
      </c>
      <c r="AD50" s="33">
        <f t="shared" si="22"/>
        <v>55.25</v>
      </c>
      <c r="AE50" s="30">
        <f t="shared" si="33"/>
        <v>347.5</v>
      </c>
      <c r="AF50" s="30">
        <f t="shared" si="34"/>
        <v>185.5</v>
      </c>
    </row>
    <row r="51" spans="1:32" s="23" customFormat="1" ht="35.25" customHeight="1" x14ac:dyDescent="0.25">
      <c r="A51" s="22">
        <v>4</v>
      </c>
      <c r="B51" s="80" t="s">
        <v>216</v>
      </c>
      <c r="C51" s="96" t="s">
        <v>167</v>
      </c>
      <c r="D51" s="98" t="s">
        <v>115</v>
      </c>
      <c r="E51" s="99"/>
      <c r="F51" s="100"/>
      <c r="G51" s="35">
        <v>89064.25</v>
      </c>
      <c r="H51" s="35">
        <v>90302</v>
      </c>
      <c r="I51" s="35">
        <v>91637.5</v>
      </c>
      <c r="J51" s="35">
        <v>91685</v>
      </c>
      <c r="K51" s="35">
        <v>89974.75</v>
      </c>
      <c r="L51" s="35">
        <v>90293.5</v>
      </c>
      <c r="M51" s="35">
        <v>91570.5</v>
      </c>
      <c r="N51" s="35">
        <v>93389.5</v>
      </c>
      <c r="O51" s="32">
        <f t="shared" si="23"/>
        <v>1.3897270790468763</v>
      </c>
      <c r="P51" s="32">
        <f t="shared" si="24"/>
        <v>1.4789262696285776</v>
      </c>
      <c r="Q51" s="32">
        <f t="shared" si="25"/>
        <v>5.1834674669204439E-2</v>
      </c>
      <c r="R51" s="32">
        <f t="shared" si="26"/>
        <v>-1.8653542018868929</v>
      </c>
      <c r="S51" s="32">
        <f t="shared" si="19"/>
        <v>0.35426605797737043</v>
      </c>
      <c r="T51" s="32">
        <f t="shared" si="21"/>
        <v>1.4142767751831542</v>
      </c>
      <c r="U51" s="32">
        <f t="shared" si="21"/>
        <v>1.9864476004826992</v>
      </c>
      <c r="V51" s="29">
        <f t="shared" si="27"/>
        <v>1.9118810530623476</v>
      </c>
      <c r="W51" s="29">
        <f t="shared" si="28"/>
        <v>4.8563256300928836</v>
      </c>
      <c r="X51" s="33">
        <f t="shared" si="29"/>
        <v>1237.75</v>
      </c>
      <c r="Y51" s="33">
        <f t="shared" si="30"/>
        <v>1335.5</v>
      </c>
      <c r="Z51" s="33">
        <f t="shared" si="31"/>
        <v>47.5</v>
      </c>
      <c r="AA51" s="33">
        <f t="shared" si="32"/>
        <v>-1710.25</v>
      </c>
      <c r="AB51" s="33">
        <f t="shared" si="20"/>
        <v>318.75</v>
      </c>
      <c r="AC51" s="33">
        <f t="shared" si="22"/>
        <v>1277</v>
      </c>
      <c r="AD51" s="33">
        <f t="shared" si="22"/>
        <v>1819</v>
      </c>
      <c r="AE51" s="30">
        <f t="shared" si="33"/>
        <v>1752</v>
      </c>
      <c r="AF51" s="30">
        <f t="shared" si="34"/>
        <v>4325.25</v>
      </c>
    </row>
    <row r="52" spans="1:32" s="23" customFormat="1" ht="47.25" customHeight="1" x14ac:dyDescent="0.25">
      <c r="A52" s="22">
        <v>74</v>
      </c>
      <c r="B52" s="81"/>
      <c r="C52" s="97"/>
      <c r="D52" s="101" t="s">
        <v>149</v>
      </c>
      <c r="E52" s="101"/>
      <c r="F52" s="101"/>
      <c r="G52" s="31">
        <v>55085.75</v>
      </c>
      <c r="H52" s="31">
        <v>56822.5</v>
      </c>
      <c r="I52" s="31">
        <v>59186.75</v>
      </c>
      <c r="J52" s="31">
        <v>59657.25</v>
      </c>
      <c r="K52" s="31">
        <v>58981.25</v>
      </c>
      <c r="L52" s="31">
        <v>57926.25</v>
      </c>
      <c r="M52" s="31">
        <v>58093.25</v>
      </c>
      <c r="N52" s="31">
        <v>58715.75</v>
      </c>
      <c r="O52" s="32">
        <f t="shared" si="23"/>
        <v>3.1528117525857491</v>
      </c>
      <c r="P52" s="32">
        <f t="shared" si="24"/>
        <v>4.1607637819525811</v>
      </c>
      <c r="Q52" s="32">
        <f t="shared" si="25"/>
        <v>0.79494143537193196</v>
      </c>
      <c r="R52" s="32">
        <f t="shared" si="26"/>
        <v>-1.1331397273592114</v>
      </c>
      <c r="S52" s="32">
        <f t="shared" si="19"/>
        <v>-1.7887040372999929</v>
      </c>
      <c r="T52" s="32">
        <f t="shared" si="21"/>
        <v>0.28829761981830071</v>
      </c>
      <c r="U52" s="32">
        <f t="shared" si="21"/>
        <v>1.0715530633937709</v>
      </c>
      <c r="V52" s="29">
        <f t="shared" si="27"/>
        <v>-0.79578621904395908</v>
      </c>
      <c r="W52" s="29">
        <f t="shared" si="28"/>
        <v>6.5897260180718176</v>
      </c>
      <c r="X52" s="33">
        <f t="shared" si="29"/>
        <v>1736.75</v>
      </c>
      <c r="Y52" s="33">
        <f t="shared" si="30"/>
        <v>2364.25</v>
      </c>
      <c r="Z52" s="33">
        <f t="shared" si="31"/>
        <v>470.5</v>
      </c>
      <c r="AA52" s="33">
        <f t="shared" si="32"/>
        <v>-676</v>
      </c>
      <c r="AB52" s="33">
        <f t="shared" si="20"/>
        <v>-1055</v>
      </c>
      <c r="AC52" s="33">
        <f t="shared" si="22"/>
        <v>167</v>
      </c>
      <c r="AD52" s="33">
        <f t="shared" si="22"/>
        <v>622.5</v>
      </c>
      <c r="AE52" s="30">
        <f t="shared" si="33"/>
        <v>-471</v>
      </c>
      <c r="AF52" s="30">
        <f t="shared" si="34"/>
        <v>3630</v>
      </c>
    </row>
    <row r="53" spans="1:32" s="23" customFormat="1" ht="62.25" customHeight="1" x14ac:dyDescent="0.25">
      <c r="A53" s="22"/>
      <c r="B53" s="83"/>
      <c r="C53" s="97"/>
      <c r="D53" s="101" t="s">
        <v>168</v>
      </c>
      <c r="E53" s="101"/>
      <c r="F53" s="101"/>
      <c r="G53" s="31">
        <f>G51-G52</f>
        <v>33978.5</v>
      </c>
      <c r="H53" s="31">
        <f t="shared" ref="H53:N53" si="35">H51-H52</f>
        <v>33479.5</v>
      </c>
      <c r="I53" s="31">
        <f t="shared" si="35"/>
        <v>32450.75</v>
      </c>
      <c r="J53" s="31">
        <f t="shared" si="35"/>
        <v>32027.75</v>
      </c>
      <c r="K53" s="31">
        <f t="shared" si="35"/>
        <v>30993.5</v>
      </c>
      <c r="L53" s="31">
        <f t="shared" si="35"/>
        <v>32367.25</v>
      </c>
      <c r="M53" s="31">
        <f t="shared" si="35"/>
        <v>33477.25</v>
      </c>
      <c r="N53" s="31">
        <f t="shared" si="35"/>
        <v>34673.75</v>
      </c>
      <c r="O53" s="32">
        <f t="shared" si="23"/>
        <v>-1.4685757169975111</v>
      </c>
      <c r="P53" s="32">
        <f t="shared" si="24"/>
        <v>-3.0727758777759573</v>
      </c>
      <c r="Q53" s="32">
        <f t="shared" si="25"/>
        <v>-1.3035137862761226</v>
      </c>
      <c r="R53" s="32">
        <f t="shared" si="26"/>
        <v>-3.2292309013277509</v>
      </c>
      <c r="S53" s="32">
        <f t="shared" si="19"/>
        <v>4.432380983109363</v>
      </c>
      <c r="T53" s="32">
        <f t="shared" si="21"/>
        <v>3.4293923641952828</v>
      </c>
      <c r="U53" s="32">
        <f t="shared" si="21"/>
        <v>3.5740689572769657</v>
      </c>
      <c r="V53" s="29">
        <f t="shared" si="27"/>
        <v>6.8503809619192113</v>
      </c>
      <c r="W53" s="29">
        <f t="shared" si="28"/>
        <v>2.0461468281413264</v>
      </c>
      <c r="X53" s="33">
        <f t="shared" si="29"/>
        <v>-499</v>
      </c>
      <c r="Y53" s="33">
        <f t="shared" si="30"/>
        <v>-1028.75</v>
      </c>
      <c r="Z53" s="33">
        <f t="shared" si="31"/>
        <v>-423</v>
      </c>
      <c r="AA53" s="33">
        <f t="shared" si="32"/>
        <v>-1034.25</v>
      </c>
      <c r="AB53" s="33">
        <f t="shared" si="20"/>
        <v>1373.75</v>
      </c>
      <c r="AC53" s="33">
        <f t="shared" si="22"/>
        <v>1110</v>
      </c>
      <c r="AD53" s="33">
        <f t="shared" si="22"/>
        <v>1196.5</v>
      </c>
      <c r="AE53" s="30">
        <f t="shared" si="33"/>
        <v>2223</v>
      </c>
      <c r="AF53" s="30">
        <f t="shared" si="34"/>
        <v>695.25</v>
      </c>
    </row>
    <row r="54" spans="1:32" s="23" customFormat="1" ht="35.25" customHeight="1" x14ac:dyDescent="0.25">
      <c r="A54" s="22">
        <v>4</v>
      </c>
      <c r="B54" s="107" t="s">
        <v>224</v>
      </c>
      <c r="C54" s="96" t="s">
        <v>167</v>
      </c>
      <c r="D54" s="98" t="s">
        <v>115</v>
      </c>
      <c r="E54" s="99"/>
      <c r="F54" s="100"/>
      <c r="G54" s="35">
        <v>89064.25</v>
      </c>
      <c r="H54" s="35">
        <v>90302</v>
      </c>
      <c r="I54" s="35">
        <v>91637.5</v>
      </c>
      <c r="J54" s="35">
        <v>91685</v>
      </c>
      <c r="K54" s="35">
        <v>89974.75</v>
      </c>
      <c r="L54" s="35">
        <v>90293.5</v>
      </c>
      <c r="M54" s="35">
        <v>91570.5</v>
      </c>
      <c r="N54" s="35">
        <v>93389.5</v>
      </c>
      <c r="O54" s="32">
        <f t="shared" si="23"/>
        <v>1.3897270790468763</v>
      </c>
      <c r="P54" s="32">
        <f t="shared" si="24"/>
        <v>1.4789262696285776</v>
      </c>
      <c r="Q54" s="32">
        <f t="shared" si="25"/>
        <v>5.1834674669204439E-2</v>
      </c>
      <c r="R54" s="32">
        <f t="shared" si="26"/>
        <v>-1.8653542018868929</v>
      </c>
      <c r="S54" s="32">
        <f t="shared" si="19"/>
        <v>0.35426605797737043</v>
      </c>
      <c r="T54" s="32">
        <f t="shared" ref="T54:U69" si="36">(M54/L54-1)*100</f>
        <v>1.4142767751831542</v>
      </c>
      <c r="U54" s="32">
        <f t="shared" si="36"/>
        <v>1.9864476004826992</v>
      </c>
      <c r="V54" s="29">
        <f t="shared" si="27"/>
        <v>1.9118810530623476</v>
      </c>
      <c r="W54" s="29">
        <f t="shared" si="28"/>
        <v>4.8563256300928836</v>
      </c>
      <c r="X54" s="33">
        <f t="shared" si="29"/>
        <v>1237.75</v>
      </c>
      <c r="Y54" s="33">
        <f t="shared" si="30"/>
        <v>1335.5</v>
      </c>
      <c r="Z54" s="33">
        <f t="shared" si="31"/>
        <v>47.5</v>
      </c>
      <c r="AA54" s="33">
        <f t="shared" si="32"/>
        <v>-1710.25</v>
      </c>
      <c r="AB54" s="33">
        <f t="shared" si="20"/>
        <v>318.75</v>
      </c>
      <c r="AC54" s="33">
        <f t="shared" ref="AC54:AD69" si="37">M54-L54</f>
        <v>1277</v>
      </c>
      <c r="AD54" s="33">
        <f t="shared" si="37"/>
        <v>1819</v>
      </c>
      <c r="AE54" s="30">
        <f t="shared" si="33"/>
        <v>1752</v>
      </c>
      <c r="AF54" s="30">
        <f t="shared" si="34"/>
        <v>4325.25</v>
      </c>
    </row>
    <row r="55" spans="1:32" s="23" customFormat="1" ht="35.25" customHeight="1" x14ac:dyDescent="0.25">
      <c r="A55" s="22">
        <v>76</v>
      </c>
      <c r="B55" s="109"/>
      <c r="C55" s="97"/>
      <c r="D55" s="101" t="s">
        <v>150</v>
      </c>
      <c r="E55" s="101"/>
      <c r="F55" s="101"/>
      <c r="G55" s="31">
        <v>6003.25</v>
      </c>
      <c r="H55" s="31">
        <v>4994</v>
      </c>
      <c r="I55" s="31">
        <v>4504</v>
      </c>
      <c r="J55" s="31">
        <v>4886.25</v>
      </c>
      <c r="K55" s="31">
        <v>4733.25</v>
      </c>
      <c r="L55" s="31">
        <v>5910</v>
      </c>
      <c r="M55" s="31">
        <v>6572.75</v>
      </c>
      <c r="N55" s="31">
        <v>6989.75</v>
      </c>
      <c r="O55" s="32">
        <f t="shared" si="23"/>
        <v>-16.811726981218513</v>
      </c>
      <c r="P55" s="32">
        <f t="shared" si="24"/>
        <v>-9.8117741289547418</v>
      </c>
      <c r="Q55" s="32">
        <f t="shared" si="25"/>
        <v>8.4869005328596749</v>
      </c>
      <c r="R55" s="32">
        <f t="shared" si="26"/>
        <v>-3.1312356101304673</v>
      </c>
      <c r="S55" s="32">
        <f t="shared" si="19"/>
        <v>24.86135319283791</v>
      </c>
      <c r="T55" s="32">
        <f t="shared" si="36"/>
        <v>11.214043993231805</v>
      </c>
      <c r="U55" s="32">
        <f t="shared" si="36"/>
        <v>6.3443764025712168</v>
      </c>
      <c r="V55" s="29">
        <f t="shared" si="27"/>
        <v>55.18983126110124</v>
      </c>
      <c r="W55" s="29">
        <f t="shared" si="28"/>
        <v>16.432765585307951</v>
      </c>
      <c r="X55" s="33">
        <f t="shared" si="29"/>
        <v>-1009.25</v>
      </c>
      <c r="Y55" s="33">
        <f t="shared" si="30"/>
        <v>-490</v>
      </c>
      <c r="Z55" s="33">
        <f t="shared" si="31"/>
        <v>382.25</v>
      </c>
      <c r="AA55" s="33">
        <f t="shared" si="32"/>
        <v>-153</v>
      </c>
      <c r="AB55" s="33">
        <f t="shared" si="20"/>
        <v>1176.75</v>
      </c>
      <c r="AC55" s="33">
        <f t="shared" si="37"/>
        <v>662.75</v>
      </c>
      <c r="AD55" s="33">
        <f t="shared" si="37"/>
        <v>417</v>
      </c>
      <c r="AE55" s="30">
        <f t="shared" si="33"/>
        <v>2485.75</v>
      </c>
      <c r="AF55" s="30">
        <f t="shared" si="34"/>
        <v>986.5</v>
      </c>
    </row>
    <row r="56" spans="1:32" s="23" customFormat="1" ht="35.25" customHeight="1" x14ac:dyDescent="0.25">
      <c r="A56" s="22">
        <v>6</v>
      </c>
      <c r="B56" s="109"/>
      <c r="C56" s="96" t="s">
        <v>169</v>
      </c>
      <c r="D56" s="90" t="s">
        <v>115</v>
      </c>
      <c r="E56" s="102"/>
      <c r="F56" s="103"/>
      <c r="G56" s="35">
        <v>60399.5</v>
      </c>
      <c r="H56" s="35">
        <v>61479</v>
      </c>
      <c r="I56" s="35">
        <v>62863</v>
      </c>
      <c r="J56" s="35">
        <v>63311.25</v>
      </c>
      <c r="K56" s="35">
        <v>63930.25</v>
      </c>
      <c r="L56" s="35">
        <v>64199.25</v>
      </c>
      <c r="M56" s="35">
        <v>65015.5</v>
      </c>
      <c r="N56" s="35">
        <v>65069.5</v>
      </c>
      <c r="O56" s="32">
        <f t="shared" si="23"/>
        <v>1.7872664508812086</v>
      </c>
      <c r="P56" s="32">
        <f t="shared" si="24"/>
        <v>2.2511751980351047</v>
      </c>
      <c r="Q56" s="32">
        <f t="shared" si="25"/>
        <v>0.71305855590728662</v>
      </c>
      <c r="R56" s="32">
        <f t="shared" si="26"/>
        <v>0.9777093328594777</v>
      </c>
      <c r="S56" s="32">
        <f t="shared" si="19"/>
        <v>0.42077107472597852</v>
      </c>
      <c r="T56" s="32">
        <f t="shared" si="36"/>
        <v>1.2714322986639326</v>
      </c>
      <c r="U56" s="32">
        <f t="shared" si="36"/>
        <v>8.30571171489769E-2</v>
      </c>
      <c r="V56" s="29">
        <f t="shared" si="27"/>
        <v>3.5100138396194858</v>
      </c>
      <c r="W56" s="29">
        <f t="shared" si="28"/>
        <v>7.7318520848682626</v>
      </c>
      <c r="X56" s="33">
        <f t="shared" si="29"/>
        <v>1079.5</v>
      </c>
      <c r="Y56" s="33">
        <f t="shared" si="30"/>
        <v>1384</v>
      </c>
      <c r="Z56" s="33">
        <f t="shared" si="31"/>
        <v>448.25</v>
      </c>
      <c r="AA56" s="33">
        <f t="shared" si="32"/>
        <v>619</v>
      </c>
      <c r="AB56" s="33">
        <f t="shared" si="20"/>
        <v>269</v>
      </c>
      <c r="AC56" s="33">
        <f t="shared" si="37"/>
        <v>816.25</v>
      </c>
      <c r="AD56" s="33">
        <f t="shared" si="37"/>
        <v>54</v>
      </c>
      <c r="AE56" s="30">
        <f t="shared" si="33"/>
        <v>2206.5</v>
      </c>
      <c r="AF56" s="30">
        <f t="shared" si="34"/>
        <v>4670</v>
      </c>
    </row>
    <row r="57" spans="1:32" s="23" customFormat="1" ht="35.25" customHeight="1" x14ac:dyDescent="0.25">
      <c r="A57" s="22"/>
      <c r="B57" s="109"/>
      <c r="C57" s="97"/>
      <c r="D57" s="104" t="s">
        <v>206</v>
      </c>
      <c r="E57" s="105"/>
      <c r="F57" s="106"/>
      <c r="G57" s="34">
        <f>G56-G58</f>
        <v>54756.75</v>
      </c>
      <c r="H57" s="34">
        <f t="shared" ref="H57:N57" si="38">H56-H58</f>
        <v>56704</v>
      </c>
      <c r="I57" s="34">
        <f t="shared" si="38"/>
        <v>58681.25</v>
      </c>
      <c r="J57" s="34">
        <f t="shared" si="38"/>
        <v>58648.5</v>
      </c>
      <c r="K57" s="34">
        <f t="shared" si="38"/>
        <v>57877.75</v>
      </c>
      <c r="L57" s="34">
        <f t="shared" si="38"/>
        <v>56938.5</v>
      </c>
      <c r="M57" s="34">
        <f t="shared" si="38"/>
        <v>57131</v>
      </c>
      <c r="N57" s="34">
        <f t="shared" si="38"/>
        <v>57048.75</v>
      </c>
      <c r="O57" s="32">
        <f t="shared" si="23"/>
        <v>3.5561825710985318</v>
      </c>
      <c r="P57" s="32">
        <f t="shared" si="24"/>
        <v>3.4869674097065539</v>
      </c>
      <c r="Q57" s="32">
        <f t="shared" si="25"/>
        <v>-5.5809990414312782E-2</v>
      </c>
      <c r="R57" s="32">
        <f t="shared" si="26"/>
        <v>-1.3141853585343144</v>
      </c>
      <c r="S57" s="32">
        <f t="shared" si="19"/>
        <v>-1.6228170583687196</v>
      </c>
      <c r="T57" s="32">
        <f t="shared" si="36"/>
        <v>0.33808407316666678</v>
      </c>
      <c r="U57" s="32">
        <f t="shared" si="36"/>
        <v>-0.14396737322994735</v>
      </c>
      <c r="V57" s="29">
        <f t="shared" si="27"/>
        <v>-2.7819789114921667</v>
      </c>
      <c r="W57" s="29">
        <f t="shared" si="28"/>
        <v>4.1857853141393564</v>
      </c>
      <c r="X57" s="33">
        <f t="shared" si="29"/>
        <v>1947.25</v>
      </c>
      <c r="Y57" s="33">
        <f t="shared" si="30"/>
        <v>1977.25</v>
      </c>
      <c r="Z57" s="33">
        <f t="shared" si="31"/>
        <v>-32.75</v>
      </c>
      <c r="AA57" s="33">
        <f t="shared" si="32"/>
        <v>-770.75</v>
      </c>
      <c r="AB57" s="33">
        <f t="shared" si="20"/>
        <v>-939.25</v>
      </c>
      <c r="AC57" s="33">
        <f t="shared" si="37"/>
        <v>192.5</v>
      </c>
      <c r="AD57" s="33">
        <f t="shared" si="37"/>
        <v>-82.25</v>
      </c>
      <c r="AE57" s="30">
        <f t="shared" si="33"/>
        <v>-1632.5</v>
      </c>
      <c r="AF57" s="30">
        <f t="shared" si="34"/>
        <v>2292</v>
      </c>
    </row>
    <row r="58" spans="1:32" s="23" customFormat="1" ht="35.25" customHeight="1" x14ac:dyDescent="0.25">
      <c r="A58" s="22">
        <v>78</v>
      </c>
      <c r="B58" s="109"/>
      <c r="C58" s="97"/>
      <c r="D58" s="104" t="s">
        <v>158</v>
      </c>
      <c r="E58" s="105"/>
      <c r="F58" s="106"/>
      <c r="G58" s="31">
        <v>5642.75</v>
      </c>
      <c r="H58" s="31">
        <v>4775</v>
      </c>
      <c r="I58" s="31">
        <v>4181.75</v>
      </c>
      <c r="J58" s="31">
        <v>4662.75</v>
      </c>
      <c r="K58" s="31">
        <v>6052.5</v>
      </c>
      <c r="L58" s="31">
        <v>7260.75</v>
      </c>
      <c r="M58" s="31">
        <v>7884.5</v>
      </c>
      <c r="N58" s="31">
        <v>8020.75</v>
      </c>
      <c r="O58" s="32">
        <f t="shared" si="23"/>
        <v>-15.378140091267555</v>
      </c>
      <c r="P58" s="32">
        <f t="shared" si="24"/>
        <v>-12.424083769633508</v>
      </c>
      <c r="Q58" s="32">
        <f t="shared" si="25"/>
        <v>11.502361451545395</v>
      </c>
      <c r="R58" s="32">
        <f t="shared" si="26"/>
        <v>29.805372366092975</v>
      </c>
      <c r="S58" s="32">
        <f t="shared" si="19"/>
        <v>19.962825278810413</v>
      </c>
      <c r="T58" s="32">
        <f t="shared" si="36"/>
        <v>8.5907103260682405</v>
      </c>
      <c r="U58" s="32">
        <f t="shared" si="36"/>
        <v>1.7280740693766283</v>
      </c>
      <c r="V58" s="29">
        <f t="shared" si="27"/>
        <v>91.803670712022495</v>
      </c>
      <c r="W58" s="29">
        <f t="shared" si="28"/>
        <v>42.142572327322682</v>
      </c>
      <c r="X58" s="33">
        <f t="shared" si="29"/>
        <v>-867.75</v>
      </c>
      <c r="Y58" s="33">
        <f t="shared" si="30"/>
        <v>-593.25</v>
      </c>
      <c r="Z58" s="33">
        <f t="shared" si="31"/>
        <v>481</v>
      </c>
      <c r="AA58" s="33">
        <f t="shared" si="32"/>
        <v>1389.75</v>
      </c>
      <c r="AB58" s="33">
        <f t="shared" si="20"/>
        <v>1208.25</v>
      </c>
      <c r="AC58" s="33">
        <f t="shared" si="37"/>
        <v>623.75</v>
      </c>
      <c r="AD58" s="33">
        <f t="shared" si="37"/>
        <v>136.25</v>
      </c>
      <c r="AE58" s="30">
        <f t="shared" si="33"/>
        <v>3839</v>
      </c>
      <c r="AF58" s="30">
        <f t="shared" si="34"/>
        <v>2378</v>
      </c>
    </row>
    <row r="59" spans="1:32" s="23" customFormat="1" ht="35.25" customHeight="1" x14ac:dyDescent="0.25">
      <c r="A59" s="22">
        <v>2</v>
      </c>
      <c r="B59" s="109"/>
      <c r="C59" s="82" t="s">
        <v>159</v>
      </c>
      <c r="D59" s="98" t="s">
        <v>115</v>
      </c>
      <c r="E59" s="99"/>
      <c r="F59" s="100"/>
      <c r="G59" s="35">
        <v>156521.25</v>
      </c>
      <c r="H59" s="35">
        <v>158704.25</v>
      </c>
      <c r="I59" s="35">
        <v>161199</v>
      </c>
      <c r="J59" s="35">
        <v>163527</v>
      </c>
      <c r="K59" s="35">
        <v>165600.5</v>
      </c>
      <c r="L59" s="35">
        <v>167668.5</v>
      </c>
      <c r="M59" s="35">
        <v>169376.25</v>
      </c>
      <c r="N59" s="35">
        <v>171033.75</v>
      </c>
      <c r="O59" s="32">
        <f t="shared" si="23"/>
        <v>1.3946988028782137</v>
      </c>
      <c r="P59" s="32">
        <f t="shared" si="24"/>
        <v>1.5719490813888015</v>
      </c>
      <c r="Q59" s="32">
        <f t="shared" si="25"/>
        <v>1.4441776934100092</v>
      </c>
      <c r="R59" s="32">
        <f t="shared" si="26"/>
        <v>1.2679863264170477</v>
      </c>
      <c r="S59" s="32">
        <f t="shared" si="19"/>
        <v>1.2487885000347143</v>
      </c>
      <c r="T59" s="32">
        <f t="shared" si="36"/>
        <v>1.0185276304135904</v>
      </c>
      <c r="U59" s="32">
        <f t="shared" si="36"/>
        <v>0.97859056390727783</v>
      </c>
      <c r="V59" s="29">
        <f t="shared" si="27"/>
        <v>6.1009993858522682</v>
      </c>
      <c r="W59" s="29">
        <f t="shared" si="28"/>
        <v>9.2719039746999243</v>
      </c>
      <c r="X59" s="33">
        <f t="shared" si="29"/>
        <v>2183</v>
      </c>
      <c r="Y59" s="33">
        <f t="shared" si="30"/>
        <v>2494.75</v>
      </c>
      <c r="Z59" s="33">
        <f t="shared" si="31"/>
        <v>2328</v>
      </c>
      <c r="AA59" s="33">
        <f t="shared" si="32"/>
        <v>2073.5</v>
      </c>
      <c r="AB59" s="33">
        <f t="shared" si="20"/>
        <v>2068</v>
      </c>
      <c r="AC59" s="33">
        <f t="shared" si="37"/>
        <v>1707.75</v>
      </c>
      <c r="AD59" s="33">
        <f t="shared" si="37"/>
        <v>1657.5</v>
      </c>
      <c r="AE59" s="30">
        <f t="shared" si="33"/>
        <v>9834.75</v>
      </c>
      <c r="AF59" s="30">
        <f t="shared" si="34"/>
        <v>14512.5</v>
      </c>
    </row>
    <row r="60" spans="1:32" s="23" customFormat="1" ht="35.25" customHeight="1" x14ac:dyDescent="0.25">
      <c r="A60" s="22"/>
      <c r="B60" s="109"/>
      <c r="C60" s="82"/>
      <c r="D60" s="105" t="s">
        <v>171</v>
      </c>
      <c r="E60" s="105"/>
      <c r="F60" s="106"/>
      <c r="G60" s="31">
        <f>G59-G61</f>
        <v>54756.5</v>
      </c>
      <c r="H60" s="31">
        <f t="shared" ref="H60:N60" si="39">H59-H61</f>
        <v>56704</v>
      </c>
      <c r="I60" s="31">
        <f t="shared" si="39"/>
        <v>58681.25</v>
      </c>
      <c r="J60" s="31">
        <f t="shared" si="39"/>
        <v>58648.25</v>
      </c>
      <c r="K60" s="31">
        <f t="shared" si="39"/>
        <v>57877.5</v>
      </c>
      <c r="L60" s="31">
        <f t="shared" si="39"/>
        <v>56938.25</v>
      </c>
      <c r="M60" s="31">
        <f t="shared" si="39"/>
        <v>57131.5</v>
      </c>
      <c r="N60" s="31">
        <f t="shared" si="39"/>
        <v>57048.75</v>
      </c>
      <c r="O60" s="32">
        <f t="shared" si="23"/>
        <v>3.556655374247808</v>
      </c>
      <c r="P60" s="32">
        <f t="shared" si="24"/>
        <v>3.4869674097065539</v>
      </c>
      <c r="Q60" s="32">
        <f t="shared" si="25"/>
        <v>-5.6236020875488624E-2</v>
      </c>
      <c r="R60" s="32">
        <f t="shared" si="26"/>
        <v>-1.3141909605145941</v>
      </c>
      <c r="S60" s="32">
        <f t="shared" si="19"/>
        <v>-1.6228240680748129</v>
      </c>
      <c r="T60" s="32">
        <f t="shared" si="36"/>
        <v>0.33940277405786201</v>
      </c>
      <c r="U60" s="32">
        <f t="shared" si="36"/>
        <v>-0.14484128720583245</v>
      </c>
      <c r="V60" s="29">
        <f t="shared" si="27"/>
        <v>-2.7819789114921667</v>
      </c>
      <c r="W60" s="29">
        <f t="shared" si="28"/>
        <v>4.1862609918457139</v>
      </c>
      <c r="X60" s="33">
        <f t="shared" si="29"/>
        <v>1947.5</v>
      </c>
      <c r="Y60" s="33">
        <f t="shared" si="30"/>
        <v>1977.25</v>
      </c>
      <c r="Z60" s="33">
        <f t="shared" si="31"/>
        <v>-33</v>
      </c>
      <c r="AA60" s="33">
        <f t="shared" si="32"/>
        <v>-770.75</v>
      </c>
      <c r="AB60" s="33">
        <f t="shared" si="20"/>
        <v>-939.25</v>
      </c>
      <c r="AC60" s="33">
        <f t="shared" si="37"/>
        <v>193.25</v>
      </c>
      <c r="AD60" s="33">
        <f t="shared" si="37"/>
        <v>-82.75</v>
      </c>
      <c r="AE60" s="30">
        <f t="shared" si="33"/>
        <v>-1632.5</v>
      </c>
      <c r="AF60" s="30">
        <f t="shared" si="34"/>
        <v>2292.25</v>
      </c>
    </row>
    <row r="61" spans="1:32" s="23" customFormat="1" ht="35.25" customHeight="1" x14ac:dyDescent="0.25">
      <c r="A61" s="22">
        <v>81</v>
      </c>
      <c r="B61" s="109"/>
      <c r="C61" s="82"/>
      <c r="D61" s="105" t="s">
        <v>151</v>
      </c>
      <c r="E61" s="105"/>
      <c r="F61" s="106"/>
      <c r="G61" s="31">
        <v>101764.75</v>
      </c>
      <c r="H61" s="31">
        <v>102000.25</v>
      </c>
      <c r="I61" s="31">
        <v>102517.75</v>
      </c>
      <c r="J61" s="31">
        <v>104878.75</v>
      </c>
      <c r="K61" s="31">
        <v>107723</v>
      </c>
      <c r="L61" s="31">
        <v>110730.25</v>
      </c>
      <c r="M61" s="31">
        <v>112244.75</v>
      </c>
      <c r="N61" s="31">
        <v>113985</v>
      </c>
      <c r="O61" s="32">
        <f t="shared" si="23"/>
        <v>0.23141608464620766</v>
      </c>
      <c r="P61" s="32">
        <f t="shared" si="24"/>
        <v>0.50735169766740196</v>
      </c>
      <c r="Q61" s="32">
        <f t="shared" si="25"/>
        <v>2.3030158192117955</v>
      </c>
      <c r="R61" s="32">
        <f t="shared" si="26"/>
        <v>2.711941170160781</v>
      </c>
      <c r="S61" s="32">
        <f t="shared" si="19"/>
        <v>2.7916508080911173</v>
      </c>
      <c r="T61" s="32">
        <f t="shared" si="36"/>
        <v>1.3677382648372927</v>
      </c>
      <c r="U61" s="32">
        <f t="shared" si="36"/>
        <v>1.5504065891723151</v>
      </c>
      <c r="V61" s="29">
        <f t="shared" si="27"/>
        <v>11.185623952925216</v>
      </c>
      <c r="W61" s="29">
        <f t="shared" si="28"/>
        <v>12.008332944364319</v>
      </c>
      <c r="X61" s="33">
        <f t="shared" si="29"/>
        <v>235.5</v>
      </c>
      <c r="Y61" s="33">
        <f t="shared" si="30"/>
        <v>517.5</v>
      </c>
      <c r="Z61" s="33">
        <f t="shared" si="31"/>
        <v>2361</v>
      </c>
      <c r="AA61" s="33">
        <f t="shared" si="32"/>
        <v>2844.25</v>
      </c>
      <c r="AB61" s="33">
        <f t="shared" si="20"/>
        <v>3007.25</v>
      </c>
      <c r="AC61" s="33">
        <f t="shared" si="37"/>
        <v>1514.5</v>
      </c>
      <c r="AD61" s="33">
        <f t="shared" si="37"/>
        <v>1740.25</v>
      </c>
      <c r="AE61" s="30">
        <f t="shared" si="33"/>
        <v>11467.25</v>
      </c>
      <c r="AF61" s="30">
        <f t="shared" si="34"/>
        <v>12220.25</v>
      </c>
    </row>
    <row r="62" spans="1:32" s="23" customFormat="1" ht="35.25" customHeight="1" x14ac:dyDescent="0.25">
      <c r="A62" s="22">
        <v>78</v>
      </c>
      <c r="B62" s="109"/>
      <c r="C62" s="80" t="s">
        <v>158</v>
      </c>
      <c r="D62" s="115" t="s">
        <v>115</v>
      </c>
      <c r="E62" s="116"/>
      <c r="F62" s="117"/>
      <c r="G62" s="35">
        <v>5642.75</v>
      </c>
      <c r="H62" s="35">
        <v>4775</v>
      </c>
      <c r="I62" s="35">
        <v>4181.75</v>
      </c>
      <c r="J62" s="35">
        <v>4662.75</v>
      </c>
      <c r="K62" s="35">
        <v>6052.5</v>
      </c>
      <c r="L62" s="35">
        <v>7260.75</v>
      </c>
      <c r="M62" s="35">
        <v>7884.5</v>
      </c>
      <c r="N62" s="35">
        <v>8020.75</v>
      </c>
      <c r="O62" s="32">
        <f t="shared" si="23"/>
        <v>-15.378140091267555</v>
      </c>
      <c r="P62" s="32">
        <f t="shared" si="24"/>
        <v>-12.424083769633508</v>
      </c>
      <c r="Q62" s="32">
        <f t="shared" si="25"/>
        <v>11.502361451545395</v>
      </c>
      <c r="R62" s="32">
        <f t="shared" si="26"/>
        <v>29.805372366092975</v>
      </c>
      <c r="S62" s="32">
        <f t="shared" si="19"/>
        <v>19.962825278810413</v>
      </c>
      <c r="T62" s="32">
        <f t="shared" si="36"/>
        <v>8.5907103260682405</v>
      </c>
      <c r="U62" s="32">
        <f t="shared" si="36"/>
        <v>1.7280740693766283</v>
      </c>
      <c r="V62" s="29">
        <f t="shared" si="27"/>
        <v>91.803670712022495</v>
      </c>
      <c r="W62" s="29">
        <f t="shared" si="28"/>
        <v>42.142572327322682</v>
      </c>
      <c r="X62" s="33">
        <f t="shared" si="29"/>
        <v>-867.75</v>
      </c>
      <c r="Y62" s="33">
        <f t="shared" si="30"/>
        <v>-593.25</v>
      </c>
      <c r="Z62" s="33">
        <f t="shared" si="31"/>
        <v>481</v>
      </c>
      <c r="AA62" s="33">
        <f t="shared" si="32"/>
        <v>1389.75</v>
      </c>
      <c r="AB62" s="33">
        <f t="shared" si="20"/>
        <v>1208.25</v>
      </c>
      <c r="AC62" s="33">
        <f t="shared" si="37"/>
        <v>623.75</v>
      </c>
      <c r="AD62" s="33">
        <f t="shared" si="37"/>
        <v>136.25</v>
      </c>
      <c r="AE62" s="30">
        <f t="shared" si="33"/>
        <v>3839</v>
      </c>
      <c r="AF62" s="30">
        <f t="shared" si="34"/>
        <v>2378</v>
      </c>
    </row>
    <row r="63" spans="1:32" s="23" customFormat="1" ht="35.25" customHeight="1" x14ac:dyDescent="0.25">
      <c r="A63" s="22"/>
      <c r="B63" s="109"/>
      <c r="C63" s="81"/>
      <c r="D63" s="118" t="s">
        <v>179</v>
      </c>
      <c r="E63" s="119"/>
      <c r="F63" s="120"/>
      <c r="G63" s="39">
        <f>G62-G64</f>
        <v>3712</v>
      </c>
      <c r="H63" s="39">
        <f t="shared" ref="H63:N63" si="40">H62-H64</f>
        <v>2955</v>
      </c>
      <c r="I63" s="39">
        <f t="shared" si="40"/>
        <v>2663.75</v>
      </c>
      <c r="J63" s="39">
        <f t="shared" si="40"/>
        <v>2704.75</v>
      </c>
      <c r="K63" s="39">
        <f t="shared" si="40"/>
        <v>2712</v>
      </c>
      <c r="L63" s="39">
        <f t="shared" si="40"/>
        <v>3120.25</v>
      </c>
      <c r="M63" s="39">
        <f t="shared" si="40"/>
        <v>3191.75</v>
      </c>
      <c r="N63" s="39">
        <f t="shared" si="40"/>
        <v>3260</v>
      </c>
      <c r="O63" s="32">
        <f t="shared" si="23"/>
        <v>-20.393318965517238</v>
      </c>
      <c r="P63" s="32">
        <f t="shared" si="24"/>
        <v>-9.8561759729272396</v>
      </c>
      <c r="Q63" s="32">
        <f t="shared" si="25"/>
        <v>1.5391834819333594</v>
      </c>
      <c r="R63" s="32">
        <f t="shared" si="26"/>
        <v>0.26804695443201076</v>
      </c>
      <c r="S63" s="32">
        <f t="shared" si="19"/>
        <v>15.053466076696175</v>
      </c>
      <c r="T63" s="32">
        <f t="shared" si="36"/>
        <v>2.2914830542424491</v>
      </c>
      <c r="U63" s="32">
        <f t="shared" si="36"/>
        <v>2.1383253700947735</v>
      </c>
      <c r="V63" s="29">
        <f t="shared" si="27"/>
        <v>22.383857343969972</v>
      </c>
      <c r="W63" s="29">
        <f t="shared" si="28"/>
        <v>-12.176724137931039</v>
      </c>
      <c r="X63" s="33">
        <f t="shared" si="29"/>
        <v>-757</v>
      </c>
      <c r="Y63" s="33">
        <f t="shared" si="30"/>
        <v>-291.25</v>
      </c>
      <c r="Z63" s="33">
        <f t="shared" si="31"/>
        <v>41</v>
      </c>
      <c r="AA63" s="33">
        <f t="shared" si="32"/>
        <v>7.25</v>
      </c>
      <c r="AB63" s="33">
        <f t="shared" si="20"/>
        <v>408.25</v>
      </c>
      <c r="AC63" s="33">
        <f t="shared" si="37"/>
        <v>71.5</v>
      </c>
      <c r="AD63" s="33">
        <f t="shared" si="37"/>
        <v>68.25</v>
      </c>
      <c r="AE63" s="30">
        <f t="shared" si="33"/>
        <v>596.25</v>
      </c>
      <c r="AF63" s="30">
        <f t="shared" si="34"/>
        <v>-452</v>
      </c>
    </row>
    <row r="64" spans="1:32" s="23" customFormat="1" ht="35.25" customHeight="1" x14ac:dyDescent="0.25">
      <c r="A64" s="22">
        <v>82</v>
      </c>
      <c r="B64" s="109"/>
      <c r="C64" s="83"/>
      <c r="D64" s="121" t="s">
        <v>152</v>
      </c>
      <c r="E64" s="122"/>
      <c r="F64" s="123"/>
      <c r="G64" s="31">
        <v>1930.75</v>
      </c>
      <c r="H64" s="31">
        <v>1820</v>
      </c>
      <c r="I64" s="31">
        <v>1518</v>
      </c>
      <c r="J64" s="31">
        <v>1958</v>
      </c>
      <c r="K64" s="31">
        <v>3340.5</v>
      </c>
      <c r="L64" s="31">
        <v>4140.5</v>
      </c>
      <c r="M64" s="31">
        <v>4692.75</v>
      </c>
      <c r="N64" s="31">
        <v>4760.75</v>
      </c>
      <c r="O64" s="32">
        <f t="shared" si="23"/>
        <v>-5.7361129094911316</v>
      </c>
      <c r="P64" s="32">
        <f t="shared" si="24"/>
        <v>-16.593406593406591</v>
      </c>
      <c r="Q64" s="32">
        <f t="shared" si="25"/>
        <v>28.985507246376805</v>
      </c>
      <c r="R64" s="32">
        <f t="shared" si="26"/>
        <v>70.607763023493362</v>
      </c>
      <c r="S64" s="32">
        <f t="shared" si="19"/>
        <v>23.94851070199071</v>
      </c>
      <c r="T64" s="32">
        <f t="shared" si="36"/>
        <v>13.337761139958948</v>
      </c>
      <c r="U64" s="32">
        <f t="shared" si="36"/>
        <v>1.4490437376804666</v>
      </c>
      <c r="V64" s="29">
        <f t="shared" si="27"/>
        <v>213.61989459815547</v>
      </c>
      <c r="W64" s="29">
        <f t="shared" si="28"/>
        <v>146.57516509128578</v>
      </c>
      <c r="X64" s="33">
        <f t="shared" si="29"/>
        <v>-110.75</v>
      </c>
      <c r="Y64" s="33">
        <f t="shared" si="30"/>
        <v>-302</v>
      </c>
      <c r="Z64" s="33">
        <f t="shared" si="31"/>
        <v>440</v>
      </c>
      <c r="AA64" s="33">
        <f t="shared" si="32"/>
        <v>1382.5</v>
      </c>
      <c r="AB64" s="33">
        <f t="shared" si="20"/>
        <v>800</v>
      </c>
      <c r="AC64" s="33">
        <f t="shared" si="37"/>
        <v>552.25</v>
      </c>
      <c r="AD64" s="33">
        <f t="shared" si="37"/>
        <v>68</v>
      </c>
      <c r="AE64" s="30">
        <f t="shared" si="33"/>
        <v>3242.75</v>
      </c>
      <c r="AF64" s="30">
        <f t="shared" si="34"/>
        <v>2830</v>
      </c>
    </row>
    <row r="65" spans="1:32" s="23" customFormat="1" ht="35.25" customHeight="1" x14ac:dyDescent="0.25">
      <c r="A65" s="22">
        <v>80</v>
      </c>
      <c r="B65" s="109"/>
      <c r="C65" s="89" t="s">
        <v>173</v>
      </c>
      <c r="D65" s="90" t="s">
        <v>115</v>
      </c>
      <c r="E65" s="91"/>
      <c r="F65" s="92"/>
      <c r="G65" s="35">
        <v>18703.75</v>
      </c>
      <c r="H65" s="35">
        <v>16692.75</v>
      </c>
      <c r="I65" s="35">
        <v>15384.75</v>
      </c>
      <c r="J65" s="35">
        <v>18080</v>
      </c>
      <c r="K65" s="35">
        <v>22481.25</v>
      </c>
      <c r="L65" s="35">
        <v>26346.75</v>
      </c>
      <c r="M65" s="35">
        <v>27247.25</v>
      </c>
      <c r="N65" s="35">
        <v>27585</v>
      </c>
      <c r="O65" s="32">
        <f t="shared" si="23"/>
        <v>-10.751854574617392</v>
      </c>
      <c r="P65" s="32">
        <f t="shared" si="24"/>
        <v>-7.8357370714831287</v>
      </c>
      <c r="Q65" s="32">
        <f t="shared" si="25"/>
        <v>17.518971708997544</v>
      </c>
      <c r="R65" s="32">
        <f t="shared" si="26"/>
        <v>24.343196902654874</v>
      </c>
      <c r="S65" s="32">
        <f t="shared" si="19"/>
        <v>17.19432860717265</v>
      </c>
      <c r="T65" s="32">
        <f t="shared" si="36"/>
        <v>3.417878865514723</v>
      </c>
      <c r="U65" s="32">
        <f t="shared" si="36"/>
        <v>1.2395746359724402</v>
      </c>
      <c r="V65" s="29">
        <f t="shared" si="27"/>
        <v>79.300931116852723</v>
      </c>
      <c r="W65" s="29">
        <f t="shared" si="28"/>
        <v>47.483793356947146</v>
      </c>
      <c r="X65" s="33">
        <f t="shared" si="29"/>
        <v>-2011</v>
      </c>
      <c r="Y65" s="33">
        <f t="shared" si="30"/>
        <v>-1308</v>
      </c>
      <c r="Z65" s="33">
        <f t="shared" si="31"/>
        <v>2695.25</v>
      </c>
      <c r="AA65" s="33">
        <f t="shared" si="32"/>
        <v>4401.25</v>
      </c>
      <c r="AB65" s="33">
        <f t="shared" si="20"/>
        <v>3865.5</v>
      </c>
      <c r="AC65" s="33">
        <f t="shared" si="37"/>
        <v>900.5</v>
      </c>
      <c r="AD65" s="33">
        <f t="shared" si="37"/>
        <v>337.75</v>
      </c>
      <c r="AE65" s="30">
        <f t="shared" si="33"/>
        <v>12200.25</v>
      </c>
      <c r="AF65" s="30">
        <f t="shared" si="34"/>
        <v>8881.25</v>
      </c>
    </row>
    <row r="66" spans="1:32" s="23" customFormat="1" ht="35.25" customHeight="1" x14ac:dyDescent="0.25">
      <c r="A66" s="22">
        <v>5</v>
      </c>
      <c r="B66" s="109"/>
      <c r="C66" s="89"/>
      <c r="D66" s="124" t="s">
        <v>117</v>
      </c>
      <c r="E66" s="124"/>
      <c r="F66" s="124"/>
      <c r="G66" s="31">
        <v>7057.5</v>
      </c>
      <c r="H66" s="31">
        <v>6923.75</v>
      </c>
      <c r="I66" s="31">
        <v>6698.75</v>
      </c>
      <c r="J66" s="31">
        <v>8531</v>
      </c>
      <c r="K66" s="31">
        <v>11695.5</v>
      </c>
      <c r="L66" s="31">
        <v>13176</v>
      </c>
      <c r="M66" s="31">
        <v>12789.75</v>
      </c>
      <c r="N66" s="31">
        <v>12575</v>
      </c>
      <c r="O66" s="32">
        <f t="shared" si="23"/>
        <v>-1.8951470067304244</v>
      </c>
      <c r="P66" s="32">
        <f t="shared" si="24"/>
        <v>-3.2496840584943176</v>
      </c>
      <c r="Q66" s="32">
        <f t="shared" si="25"/>
        <v>27.352117932450092</v>
      </c>
      <c r="R66" s="32">
        <f t="shared" si="26"/>
        <v>37.094127300433712</v>
      </c>
      <c r="S66" s="32">
        <f t="shared" si="19"/>
        <v>12.658714890342448</v>
      </c>
      <c r="T66" s="32">
        <f t="shared" si="36"/>
        <v>-2.9314663023679466</v>
      </c>
      <c r="U66" s="32">
        <f t="shared" si="36"/>
        <v>-1.6790789499403824</v>
      </c>
      <c r="V66" s="29">
        <f t="shared" si="27"/>
        <v>87.721589848852389</v>
      </c>
      <c r="W66" s="29">
        <f t="shared" si="28"/>
        <v>78.17924194119729</v>
      </c>
      <c r="X66" s="33">
        <f t="shared" si="29"/>
        <v>-133.75</v>
      </c>
      <c r="Y66" s="33">
        <f t="shared" si="30"/>
        <v>-225</v>
      </c>
      <c r="Z66" s="33">
        <f t="shared" si="31"/>
        <v>1832.25</v>
      </c>
      <c r="AA66" s="33">
        <f t="shared" si="32"/>
        <v>3164.5</v>
      </c>
      <c r="AB66" s="33">
        <f t="shared" si="20"/>
        <v>1480.5</v>
      </c>
      <c r="AC66" s="33">
        <f t="shared" si="37"/>
        <v>-386.25</v>
      </c>
      <c r="AD66" s="33">
        <f t="shared" si="37"/>
        <v>-214.75</v>
      </c>
      <c r="AE66" s="30">
        <f t="shared" si="33"/>
        <v>5876.25</v>
      </c>
      <c r="AF66" s="30">
        <f t="shared" si="34"/>
        <v>5517.5</v>
      </c>
    </row>
    <row r="67" spans="1:32" s="23" customFormat="1" ht="35.25" customHeight="1" x14ac:dyDescent="0.25">
      <c r="A67" s="22">
        <v>78</v>
      </c>
      <c r="B67" s="109"/>
      <c r="C67" s="89"/>
      <c r="D67" s="104" t="s">
        <v>158</v>
      </c>
      <c r="E67" s="105"/>
      <c r="F67" s="106"/>
      <c r="G67" s="39">
        <v>5642.75</v>
      </c>
      <c r="H67" s="39">
        <v>4775</v>
      </c>
      <c r="I67" s="39">
        <v>4181.75</v>
      </c>
      <c r="J67" s="39">
        <v>4662.75</v>
      </c>
      <c r="K67" s="39">
        <v>6052.5</v>
      </c>
      <c r="L67" s="39">
        <v>7260.75</v>
      </c>
      <c r="M67" s="39">
        <v>7884.5</v>
      </c>
      <c r="N67" s="39">
        <v>8020.75</v>
      </c>
      <c r="O67" s="32">
        <f t="shared" si="23"/>
        <v>-15.378140091267555</v>
      </c>
      <c r="P67" s="32">
        <f t="shared" si="24"/>
        <v>-12.424083769633508</v>
      </c>
      <c r="Q67" s="32">
        <f t="shared" si="25"/>
        <v>11.502361451545395</v>
      </c>
      <c r="R67" s="32">
        <f t="shared" si="26"/>
        <v>29.805372366092975</v>
      </c>
      <c r="S67" s="32">
        <f t="shared" ref="S67:S98" si="41">(L67/K67-1)*100</f>
        <v>19.962825278810413</v>
      </c>
      <c r="T67" s="32">
        <f t="shared" si="36"/>
        <v>8.5907103260682405</v>
      </c>
      <c r="U67" s="32">
        <f t="shared" si="36"/>
        <v>1.7280740693766283</v>
      </c>
      <c r="V67" s="29">
        <f t="shared" si="27"/>
        <v>91.803670712022495</v>
      </c>
      <c r="W67" s="29">
        <f t="shared" si="28"/>
        <v>42.142572327322682</v>
      </c>
      <c r="X67" s="33">
        <f t="shared" si="29"/>
        <v>-867.75</v>
      </c>
      <c r="Y67" s="33">
        <f t="shared" si="30"/>
        <v>-593.25</v>
      </c>
      <c r="Z67" s="33">
        <f t="shared" si="31"/>
        <v>481</v>
      </c>
      <c r="AA67" s="33">
        <f t="shared" si="32"/>
        <v>1389.75</v>
      </c>
      <c r="AB67" s="33">
        <f t="shared" ref="AB67:AB98" si="42">L67-K67</f>
        <v>1208.25</v>
      </c>
      <c r="AC67" s="33">
        <f t="shared" si="37"/>
        <v>623.75</v>
      </c>
      <c r="AD67" s="33">
        <f t="shared" si="37"/>
        <v>136.25</v>
      </c>
      <c r="AE67" s="30">
        <f t="shared" si="33"/>
        <v>3839</v>
      </c>
      <c r="AF67" s="30">
        <f t="shared" si="34"/>
        <v>2378</v>
      </c>
    </row>
    <row r="68" spans="1:32" s="23" customFormat="1" ht="35.25" customHeight="1" x14ac:dyDescent="0.25">
      <c r="A68" s="22">
        <v>76</v>
      </c>
      <c r="B68" s="109"/>
      <c r="C68" s="89"/>
      <c r="D68" s="101" t="s">
        <v>150</v>
      </c>
      <c r="E68" s="101"/>
      <c r="F68" s="101"/>
      <c r="G68" s="31">
        <v>6003.25</v>
      </c>
      <c r="H68" s="31">
        <v>4994</v>
      </c>
      <c r="I68" s="31">
        <v>4504</v>
      </c>
      <c r="J68" s="31">
        <v>4886.25</v>
      </c>
      <c r="K68" s="31">
        <v>4733.25</v>
      </c>
      <c r="L68" s="31">
        <v>5910</v>
      </c>
      <c r="M68" s="31">
        <v>6572.75</v>
      </c>
      <c r="N68" s="31">
        <v>6989.75</v>
      </c>
      <c r="O68" s="32">
        <f t="shared" si="23"/>
        <v>-16.811726981218513</v>
      </c>
      <c r="P68" s="32">
        <f t="shared" si="24"/>
        <v>-9.8117741289547418</v>
      </c>
      <c r="Q68" s="32">
        <f t="shared" si="25"/>
        <v>8.4869005328596749</v>
      </c>
      <c r="R68" s="32">
        <f t="shared" si="26"/>
        <v>-3.1312356101304673</v>
      </c>
      <c r="S68" s="32">
        <f t="shared" si="41"/>
        <v>24.86135319283791</v>
      </c>
      <c r="T68" s="32">
        <f t="shared" si="36"/>
        <v>11.214043993231805</v>
      </c>
      <c r="U68" s="32">
        <f t="shared" si="36"/>
        <v>6.3443764025712168</v>
      </c>
      <c r="V68" s="29">
        <f t="shared" si="27"/>
        <v>55.18983126110124</v>
      </c>
      <c r="W68" s="29">
        <f t="shared" si="28"/>
        <v>16.432765585307951</v>
      </c>
      <c r="X68" s="33">
        <f t="shared" si="29"/>
        <v>-1009.25</v>
      </c>
      <c r="Y68" s="33">
        <f t="shared" si="30"/>
        <v>-490</v>
      </c>
      <c r="Z68" s="33">
        <f t="shared" si="31"/>
        <v>382.25</v>
      </c>
      <c r="AA68" s="33">
        <f t="shared" si="32"/>
        <v>-153</v>
      </c>
      <c r="AB68" s="33">
        <f t="shared" si="42"/>
        <v>1176.75</v>
      </c>
      <c r="AC68" s="33">
        <f t="shared" si="37"/>
        <v>662.75</v>
      </c>
      <c r="AD68" s="33">
        <f t="shared" si="37"/>
        <v>417</v>
      </c>
      <c r="AE68" s="30">
        <f t="shared" si="33"/>
        <v>2485.75</v>
      </c>
      <c r="AF68" s="30">
        <f t="shared" si="34"/>
        <v>986.5</v>
      </c>
    </row>
    <row r="69" spans="1:32" s="23" customFormat="1" ht="35.25" customHeight="1" x14ac:dyDescent="0.25">
      <c r="A69" s="22">
        <v>80</v>
      </c>
      <c r="B69" s="109"/>
      <c r="C69" s="89" t="s">
        <v>174</v>
      </c>
      <c r="D69" s="90" t="s">
        <v>172</v>
      </c>
      <c r="E69" s="91"/>
      <c r="F69" s="92"/>
      <c r="G69" s="35">
        <v>18703.75</v>
      </c>
      <c r="H69" s="35">
        <v>16692.75</v>
      </c>
      <c r="I69" s="35">
        <v>15384.75</v>
      </c>
      <c r="J69" s="35">
        <v>18080</v>
      </c>
      <c r="K69" s="35">
        <v>22481.25</v>
      </c>
      <c r="L69" s="35">
        <v>26346.75</v>
      </c>
      <c r="M69" s="35">
        <v>27247.25</v>
      </c>
      <c r="N69" s="35">
        <v>27585</v>
      </c>
      <c r="O69" s="32">
        <f t="shared" si="23"/>
        <v>-10.751854574617392</v>
      </c>
      <c r="P69" s="32">
        <f t="shared" si="24"/>
        <v>-7.8357370714831287</v>
      </c>
      <c r="Q69" s="32">
        <f t="shared" si="25"/>
        <v>17.518971708997544</v>
      </c>
      <c r="R69" s="32">
        <f t="shared" si="26"/>
        <v>24.343196902654874</v>
      </c>
      <c r="S69" s="32">
        <f t="shared" si="41"/>
        <v>17.19432860717265</v>
      </c>
      <c r="T69" s="32">
        <f t="shared" si="36"/>
        <v>3.417878865514723</v>
      </c>
      <c r="U69" s="32">
        <f t="shared" si="36"/>
        <v>1.2395746359724402</v>
      </c>
      <c r="V69" s="29">
        <f t="shared" si="27"/>
        <v>79.300931116852723</v>
      </c>
      <c r="W69" s="29">
        <f t="shared" si="28"/>
        <v>47.483793356947146</v>
      </c>
      <c r="X69" s="33">
        <f t="shared" si="29"/>
        <v>-2011</v>
      </c>
      <c r="Y69" s="33">
        <f t="shared" si="30"/>
        <v>-1308</v>
      </c>
      <c r="Z69" s="33">
        <f t="shared" si="31"/>
        <v>2695.25</v>
      </c>
      <c r="AA69" s="33">
        <f t="shared" si="32"/>
        <v>4401.25</v>
      </c>
      <c r="AB69" s="33">
        <f t="shared" si="42"/>
        <v>3865.5</v>
      </c>
      <c r="AC69" s="33">
        <f t="shared" si="37"/>
        <v>900.5</v>
      </c>
      <c r="AD69" s="33">
        <f t="shared" si="37"/>
        <v>337.75</v>
      </c>
      <c r="AE69" s="30">
        <f t="shared" si="33"/>
        <v>12200.25</v>
      </c>
      <c r="AF69" s="30">
        <f t="shared" si="34"/>
        <v>8881.25</v>
      </c>
    </row>
    <row r="70" spans="1:32" s="23" customFormat="1" ht="35.25" customHeight="1" x14ac:dyDescent="0.25">
      <c r="A70" s="22">
        <v>82</v>
      </c>
      <c r="B70" s="109"/>
      <c r="C70" s="89"/>
      <c r="D70" s="93" t="s">
        <v>152</v>
      </c>
      <c r="E70" s="94"/>
      <c r="F70" s="95"/>
      <c r="G70" s="31">
        <v>1930.75</v>
      </c>
      <c r="H70" s="31">
        <v>1820</v>
      </c>
      <c r="I70" s="31">
        <v>1518</v>
      </c>
      <c r="J70" s="31">
        <v>1958</v>
      </c>
      <c r="K70" s="31">
        <v>3340.5</v>
      </c>
      <c r="L70" s="31">
        <v>4140.5</v>
      </c>
      <c r="M70" s="31">
        <v>4692.75</v>
      </c>
      <c r="N70" s="31">
        <v>4760.75</v>
      </c>
      <c r="O70" s="32">
        <f t="shared" si="23"/>
        <v>-5.7361129094911316</v>
      </c>
      <c r="P70" s="32">
        <f t="shared" si="24"/>
        <v>-16.593406593406591</v>
      </c>
      <c r="Q70" s="32">
        <f t="shared" si="25"/>
        <v>28.985507246376805</v>
      </c>
      <c r="R70" s="32">
        <f t="shared" si="26"/>
        <v>70.607763023493362</v>
      </c>
      <c r="S70" s="32">
        <f t="shared" si="41"/>
        <v>23.94851070199071</v>
      </c>
      <c r="T70" s="32">
        <f t="shared" ref="T70:U85" si="43">(M70/L70-1)*100</f>
        <v>13.337761139958948</v>
      </c>
      <c r="U70" s="32">
        <f t="shared" si="43"/>
        <v>1.4490437376804666</v>
      </c>
      <c r="V70" s="29">
        <f t="shared" si="27"/>
        <v>213.61989459815547</v>
      </c>
      <c r="W70" s="29">
        <f t="shared" si="28"/>
        <v>146.57516509128578</v>
      </c>
      <c r="X70" s="33">
        <f t="shared" si="29"/>
        <v>-110.75</v>
      </c>
      <c r="Y70" s="33">
        <f t="shared" si="30"/>
        <v>-302</v>
      </c>
      <c r="Z70" s="33">
        <f t="shared" si="31"/>
        <v>440</v>
      </c>
      <c r="AA70" s="33">
        <f t="shared" si="32"/>
        <v>1382.5</v>
      </c>
      <c r="AB70" s="33">
        <f t="shared" si="42"/>
        <v>800</v>
      </c>
      <c r="AC70" s="33">
        <f t="shared" ref="AC70:AD85" si="44">M70-L70</f>
        <v>552.25</v>
      </c>
      <c r="AD70" s="33">
        <f t="shared" si="44"/>
        <v>68</v>
      </c>
      <c r="AE70" s="30">
        <f t="shared" si="33"/>
        <v>3242.75</v>
      </c>
      <c r="AF70" s="30">
        <f t="shared" si="34"/>
        <v>2830</v>
      </c>
    </row>
    <row r="71" spans="1:32" s="23" customFormat="1" ht="45" customHeight="1" x14ac:dyDescent="0.25">
      <c r="A71" s="22">
        <v>83</v>
      </c>
      <c r="B71" s="109"/>
      <c r="C71" s="43" t="s">
        <v>210</v>
      </c>
      <c r="D71" s="90" t="s">
        <v>115</v>
      </c>
      <c r="E71" s="91"/>
      <c r="F71" s="92"/>
      <c r="G71" s="35">
        <v>98052.75</v>
      </c>
      <c r="H71" s="35">
        <v>99045.5</v>
      </c>
      <c r="I71" s="35">
        <v>99854.25</v>
      </c>
      <c r="J71" s="35">
        <v>102173.75</v>
      </c>
      <c r="K71" s="35">
        <v>105010.5</v>
      </c>
      <c r="L71" s="35">
        <v>107610.25</v>
      </c>
      <c r="M71" s="35">
        <v>109052.75</v>
      </c>
      <c r="N71" s="35">
        <v>110724.75</v>
      </c>
      <c r="O71" s="32">
        <f t="shared" si="23"/>
        <v>1.012465229175108</v>
      </c>
      <c r="P71" s="32">
        <f t="shared" si="24"/>
        <v>0.81654391163656914</v>
      </c>
      <c r="Q71" s="32">
        <f t="shared" si="25"/>
        <v>2.3228856057704084</v>
      </c>
      <c r="R71" s="32">
        <f t="shared" si="26"/>
        <v>2.7763980474436956</v>
      </c>
      <c r="S71" s="32">
        <f t="shared" si="41"/>
        <v>2.4757048104713242</v>
      </c>
      <c r="T71" s="32">
        <f t="shared" si="43"/>
        <v>1.3404856879340121</v>
      </c>
      <c r="U71" s="32">
        <f t="shared" si="43"/>
        <v>1.533202968288272</v>
      </c>
      <c r="V71" s="29">
        <f t="shared" si="27"/>
        <v>10.886366879727195</v>
      </c>
      <c r="W71" s="29">
        <f t="shared" si="28"/>
        <v>12.923655889304486</v>
      </c>
      <c r="X71" s="33">
        <f t="shared" si="29"/>
        <v>992.75</v>
      </c>
      <c r="Y71" s="33">
        <f t="shared" si="30"/>
        <v>808.75</v>
      </c>
      <c r="Z71" s="33">
        <f t="shared" si="31"/>
        <v>2319.5</v>
      </c>
      <c r="AA71" s="33">
        <f t="shared" si="32"/>
        <v>2836.75</v>
      </c>
      <c r="AB71" s="33">
        <f t="shared" si="42"/>
        <v>2599.75</v>
      </c>
      <c r="AC71" s="33">
        <f t="shared" si="44"/>
        <v>1442.5</v>
      </c>
      <c r="AD71" s="33">
        <f t="shared" si="44"/>
        <v>1672</v>
      </c>
      <c r="AE71" s="30">
        <f t="shared" si="33"/>
        <v>10870.5</v>
      </c>
      <c r="AF71" s="30">
        <f t="shared" si="34"/>
        <v>12672</v>
      </c>
    </row>
    <row r="72" spans="1:32" s="23" customFormat="1" ht="45" customHeight="1" x14ac:dyDescent="0.25">
      <c r="A72" s="40">
        <v>84</v>
      </c>
      <c r="B72" s="89" t="s">
        <v>223</v>
      </c>
      <c r="C72" s="87" t="s">
        <v>219</v>
      </c>
      <c r="D72" s="84" t="s">
        <v>211</v>
      </c>
      <c r="E72" s="85"/>
      <c r="F72" s="86"/>
      <c r="G72" s="20">
        <v>13.6</v>
      </c>
      <c r="H72" s="20">
        <v>12.275</v>
      </c>
      <c r="I72" s="20">
        <v>11.4</v>
      </c>
      <c r="J72" s="20">
        <v>13.375</v>
      </c>
      <c r="K72" s="20">
        <v>16.149999999999999</v>
      </c>
      <c r="L72" s="20">
        <v>18.45</v>
      </c>
      <c r="M72" s="20">
        <v>18.55</v>
      </c>
      <c r="N72" s="20">
        <v>18.475000000000001</v>
      </c>
      <c r="O72" s="16">
        <f t="shared" ref="O72:O100" si="45">(H72/G72-1)*100</f>
        <v>-9.742647058823529</v>
      </c>
      <c r="P72" s="16">
        <f t="shared" ref="P72:P100" si="46">(I72/H72-1)*100</f>
        <v>-7.1283095723014274</v>
      </c>
      <c r="Q72" s="16">
        <f t="shared" ref="Q72:Q100" si="47">(J72/I72-1)*100</f>
        <v>17.324561403508774</v>
      </c>
      <c r="R72" s="16">
        <f t="shared" ref="R72:R100" si="48">(K72/J72-1)*100</f>
        <v>20.74766355140185</v>
      </c>
      <c r="S72" s="16">
        <f t="shared" si="41"/>
        <v>14.241486068111463</v>
      </c>
      <c r="T72" s="16">
        <f t="shared" si="43"/>
        <v>0.54200542005420349</v>
      </c>
      <c r="U72" s="16">
        <f t="shared" si="43"/>
        <v>-0.40431266846361336</v>
      </c>
      <c r="V72" s="16">
        <f t="shared" ref="V72:V100" si="49">(N72/I72-1)*100</f>
        <v>62.061403508771939</v>
      </c>
      <c r="W72" s="16">
        <f t="shared" ref="W72:W100" si="50">(N72/G72-1)*100</f>
        <v>35.845588235294137</v>
      </c>
      <c r="X72" s="16">
        <f t="shared" ref="X72:X100" si="51">H72-G72</f>
        <v>-1.3249999999999993</v>
      </c>
      <c r="Y72" s="16">
        <f t="shared" ref="Y72:Y100" si="52">I72-H72</f>
        <v>-0.875</v>
      </c>
      <c r="Z72" s="16">
        <f t="shared" ref="Z72:Z100" si="53">J72-I72</f>
        <v>1.9749999999999996</v>
      </c>
      <c r="AA72" s="16">
        <f t="shared" ref="AA72:AA100" si="54">K72-J72</f>
        <v>2.7749999999999986</v>
      </c>
      <c r="AB72" s="16">
        <f t="shared" si="42"/>
        <v>2.3000000000000007</v>
      </c>
      <c r="AC72" s="16">
        <f t="shared" si="44"/>
        <v>0.10000000000000142</v>
      </c>
      <c r="AD72" s="16">
        <f t="shared" si="44"/>
        <v>-7.4999999999999289E-2</v>
      </c>
      <c r="AE72" s="16">
        <f t="shared" ref="AE72:AE100" si="55">N72-I72</f>
        <v>7.0750000000000011</v>
      </c>
      <c r="AF72" s="16">
        <f t="shared" ref="AF72:AF100" si="56">N72-G72</f>
        <v>4.8750000000000018</v>
      </c>
    </row>
    <row r="73" spans="1:32" s="23" customFormat="1" ht="45" customHeight="1" x14ac:dyDescent="0.25">
      <c r="A73" s="40">
        <v>85</v>
      </c>
      <c r="B73" s="89"/>
      <c r="C73" s="88"/>
      <c r="D73" s="84" t="s">
        <v>217</v>
      </c>
      <c r="E73" s="85"/>
      <c r="F73" s="86"/>
      <c r="G73" s="20">
        <v>12.475</v>
      </c>
      <c r="H73" s="20">
        <v>11.475</v>
      </c>
      <c r="I73" s="20">
        <v>10.6</v>
      </c>
      <c r="J73" s="20">
        <v>12.6</v>
      </c>
      <c r="K73" s="20">
        <v>16.5</v>
      </c>
      <c r="L73" s="20">
        <v>18.475000000000001</v>
      </c>
      <c r="M73" s="20">
        <v>18.425000000000001</v>
      </c>
      <c r="N73" s="20">
        <v>18.074999999999999</v>
      </c>
      <c r="O73" s="16">
        <f t="shared" si="45"/>
        <v>-8.0160320641282539</v>
      </c>
      <c r="P73" s="16">
        <f t="shared" si="46"/>
        <v>-7.6252723311546866</v>
      </c>
      <c r="Q73" s="16">
        <f t="shared" si="47"/>
        <v>18.867924528301884</v>
      </c>
      <c r="R73" s="16">
        <f t="shared" si="48"/>
        <v>30.952380952380953</v>
      </c>
      <c r="S73" s="16">
        <f t="shared" si="41"/>
        <v>11.969696969696987</v>
      </c>
      <c r="T73" s="16">
        <f t="shared" si="43"/>
        <v>-0.27063599458728715</v>
      </c>
      <c r="U73" s="16">
        <f t="shared" si="43"/>
        <v>-1.8995929443690662</v>
      </c>
      <c r="V73" s="16">
        <f t="shared" si="49"/>
        <v>70.518867924528308</v>
      </c>
      <c r="W73" s="16">
        <f t="shared" si="50"/>
        <v>44.889779559118239</v>
      </c>
      <c r="X73" s="16">
        <f t="shared" si="51"/>
        <v>-1</v>
      </c>
      <c r="Y73" s="16">
        <f t="shared" si="52"/>
        <v>-0.875</v>
      </c>
      <c r="Z73" s="16">
        <f t="shared" si="53"/>
        <v>2</v>
      </c>
      <c r="AA73" s="16">
        <f t="shared" si="54"/>
        <v>3.9000000000000004</v>
      </c>
      <c r="AB73" s="16">
        <f t="shared" si="42"/>
        <v>1.9750000000000014</v>
      </c>
      <c r="AC73" s="16">
        <f t="shared" si="44"/>
        <v>-5.0000000000000711E-2</v>
      </c>
      <c r="AD73" s="16">
        <f t="shared" si="44"/>
        <v>-0.35000000000000142</v>
      </c>
      <c r="AE73" s="16">
        <f t="shared" si="55"/>
        <v>7.4749999999999996</v>
      </c>
      <c r="AF73" s="16">
        <f t="shared" si="56"/>
        <v>5.6</v>
      </c>
    </row>
    <row r="74" spans="1:32" s="23" customFormat="1" ht="45" customHeight="1" x14ac:dyDescent="0.25">
      <c r="A74" s="40">
        <v>86</v>
      </c>
      <c r="B74" s="89"/>
      <c r="C74" s="50" t="s">
        <v>220</v>
      </c>
      <c r="D74" s="84" t="s">
        <v>218</v>
      </c>
      <c r="E74" s="85"/>
      <c r="F74" s="86"/>
      <c r="G74" s="20">
        <v>18.375</v>
      </c>
      <c r="H74" s="20">
        <v>16.375</v>
      </c>
      <c r="I74" s="20">
        <v>15</v>
      </c>
      <c r="J74" s="20">
        <v>17.25</v>
      </c>
      <c r="K74" s="20">
        <v>20.875</v>
      </c>
      <c r="L74" s="20">
        <v>23.774999999999999</v>
      </c>
      <c r="M74" s="20">
        <v>24.25</v>
      </c>
      <c r="N74" s="20">
        <v>24.2</v>
      </c>
      <c r="O74" s="16">
        <f t="shared" si="45"/>
        <v>-10.8843537414966</v>
      </c>
      <c r="P74" s="16">
        <f t="shared" si="46"/>
        <v>-8.3969465648855</v>
      </c>
      <c r="Q74" s="16">
        <f t="shared" si="47"/>
        <v>14.999999999999991</v>
      </c>
      <c r="R74" s="16">
        <f t="shared" si="48"/>
        <v>21.014492753623195</v>
      </c>
      <c r="S74" s="16">
        <f t="shared" si="41"/>
        <v>13.892215568862266</v>
      </c>
      <c r="T74" s="16">
        <f t="shared" si="43"/>
        <v>1.9978969505783484</v>
      </c>
      <c r="U74" s="16">
        <f t="shared" si="43"/>
        <v>-0.20618556701030855</v>
      </c>
      <c r="V74" s="16">
        <f t="shared" si="49"/>
        <v>61.333333333333329</v>
      </c>
      <c r="W74" s="16">
        <f t="shared" si="50"/>
        <v>31.700680272108841</v>
      </c>
      <c r="X74" s="16">
        <f t="shared" si="51"/>
        <v>-2</v>
      </c>
      <c r="Y74" s="16">
        <f t="shared" si="52"/>
        <v>-1.375</v>
      </c>
      <c r="Z74" s="16">
        <f t="shared" si="53"/>
        <v>2.25</v>
      </c>
      <c r="AA74" s="16">
        <f t="shared" si="54"/>
        <v>3.625</v>
      </c>
      <c r="AB74" s="16">
        <f t="shared" si="42"/>
        <v>2.8999999999999986</v>
      </c>
      <c r="AC74" s="16">
        <f t="shared" si="44"/>
        <v>0.47500000000000142</v>
      </c>
      <c r="AD74" s="16">
        <f t="shared" si="44"/>
        <v>-5.0000000000000711E-2</v>
      </c>
      <c r="AE74" s="16">
        <f t="shared" si="55"/>
        <v>9.1999999999999993</v>
      </c>
      <c r="AF74" s="16">
        <f t="shared" si="56"/>
        <v>5.8249999999999993</v>
      </c>
    </row>
    <row r="75" spans="1:32" s="23" customFormat="1" ht="45" customHeight="1" x14ac:dyDescent="0.25">
      <c r="A75" s="40">
        <v>87</v>
      </c>
      <c r="B75" s="89"/>
      <c r="C75" s="84" t="s">
        <v>221</v>
      </c>
      <c r="D75" s="85"/>
      <c r="E75" s="85"/>
      <c r="F75" s="86"/>
      <c r="G75" s="20">
        <v>6.75</v>
      </c>
      <c r="H75" s="20">
        <v>5.5250000000000004</v>
      </c>
      <c r="I75" s="20">
        <v>4.9249999999999998</v>
      </c>
      <c r="J75" s="20">
        <v>5.3250000000000002</v>
      </c>
      <c r="K75" s="20">
        <v>5.25</v>
      </c>
      <c r="L75" s="20">
        <v>6.5250000000000004</v>
      </c>
      <c r="M75" s="20">
        <v>7.1749999999999998</v>
      </c>
      <c r="N75" s="20">
        <v>7.5</v>
      </c>
      <c r="O75" s="16">
        <f t="shared" si="45"/>
        <v>-18.148148148148145</v>
      </c>
      <c r="P75" s="16">
        <f t="shared" si="46"/>
        <v>-10.859728506787336</v>
      </c>
      <c r="Q75" s="16">
        <f t="shared" si="47"/>
        <v>8.1218274111675157</v>
      </c>
      <c r="R75" s="16">
        <f t="shared" si="48"/>
        <v>-1.4084507042253502</v>
      </c>
      <c r="S75" s="16">
        <f t="shared" si="41"/>
        <v>24.285714285714288</v>
      </c>
      <c r="T75" s="16">
        <f t="shared" si="43"/>
        <v>9.9616858237547845</v>
      </c>
      <c r="U75" s="16">
        <f t="shared" si="43"/>
        <v>4.5296167247386832</v>
      </c>
      <c r="V75" s="16">
        <f t="shared" si="49"/>
        <v>52.284263959390877</v>
      </c>
      <c r="W75" s="16">
        <f t="shared" si="50"/>
        <v>11.111111111111116</v>
      </c>
      <c r="X75" s="16">
        <f t="shared" si="51"/>
        <v>-1.2249999999999996</v>
      </c>
      <c r="Y75" s="16">
        <f t="shared" si="52"/>
        <v>-0.60000000000000053</v>
      </c>
      <c r="Z75" s="16">
        <f t="shared" si="53"/>
        <v>0.40000000000000036</v>
      </c>
      <c r="AA75" s="16">
        <f t="shared" si="54"/>
        <v>-7.5000000000000178E-2</v>
      </c>
      <c r="AB75" s="16">
        <f t="shared" si="42"/>
        <v>1.2750000000000004</v>
      </c>
      <c r="AC75" s="16">
        <f t="shared" si="44"/>
        <v>0.64999999999999947</v>
      </c>
      <c r="AD75" s="16">
        <f t="shared" si="44"/>
        <v>0.32500000000000018</v>
      </c>
      <c r="AE75" s="16">
        <f t="shared" si="55"/>
        <v>2.5750000000000002</v>
      </c>
      <c r="AF75" s="16">
        <f t="shared" si="56"/>
        <v>0.75</v>
      </c>
    </row>
    <row r="76" spans="1:32" s="23" customFormat="1" ht="45" customHeight="1" x14ac:dyDescent="0.25">
      <c r="A76" s="40">
        <v>88</v>
      </c>
      <c r="B76" s="89"/>
      <c r="C76" s="84" t="s">
        <v>243</v>
      </c>
      <c r="D76" s="85"/>
      <c r="E76" s="85"/>
      <c r="F76" s="86"/>
      <c r="G76" s="20">
        <v>9.3249999999999993</v>
      </c>
      <c r="H76" s="20">
        <v>7.7750000000000004</v>
      </c>
      <c r="I76" s="20">
        <v>6.65</v>
      </c>
      <c r="J76" s="20">
        <v>7.375</v>
      </c>
      <c r="K76" s="20">
        <v>9.4499999999999993</v>
      </c>
      <c r="L76" s="20">
        <v>11.324999999999999</v>
      </c>
      <c r="M76" s="20">
        <v>12.15</v>
      </c>
      <c r="N76" s="20">
        <v>12.324999999999999</v>
      </c>
      <c r="O76" s="16">
        <f t="shared" si="45"/>
        <v>-16.621983914209103</v>
      </c>
      <c r="P76" s="16">
        <f t="shared" si="46"/>
        <v>-14.469453376205788</v>
      </c>
      <c r="Q76" s="16">
        <f t="shared" si="47"/>
        <v>10.902255639097746</v>
      </c>
      <c r="R76" s="16">
        <f t="shared" si="48"/>
        <v>28.135593220338983</v>
      </c>
      <c r="S76" s="16">
        <f t="shared" si="41"/>
        <v>19.841269841269838</v>
      </c>
      <c r="T76" s="16">
        <f t="shared" si="43"/>
        <v>7.2847682119205448</v>
      </c>
      <c r="U76" s="16">
        <f t="shared" si="43"/>
        <v>1.4403292181069949</v>
      </c>
      <c r="V76" s="16">
        <f t="shared" si="49"/>
        <v>85.338345864661619</v>
      </c>
      <c r="W76" s="16">
        <f t="shared" si="50"/>
        <v>32.171581769436997</v>
      </c>
      <c r="X76" s="16">
        <f t="shared" si="51"/>
        <v>-1.5499999999999989</v>
      </c>
      <c r="Y76" s="16">
        <f t="shared" si="52"/>
        <v>-1.125</v>
      </c>
      <c r="Z76" s="16">
        <f t="shared" si="53"/>
        <v>0.72499999999999964</v>
      </c>
      <c r="AA76" s="16">
        <f t="shared" si="54"/>
        <v>2.0749999999999993</v>
      </c>
      <c r="AB76" s="16">
        <f t="shared" si="42"/>
        <v>1.875</v>
      </c>
      <c r="AC76" s="16">
        <f t="shared" si="44"/>
        <v>0.82500000000000107</v>
      </c>
      <c r="AD76" s="16">
        <f t="shared" si="44"/>
        <v>0.17499999999999893</v>
      </c>
      <c r="AE76" s="16">
        <f t="shared" si="55"/>
        <v>5.6749999999999989</v>
      </c>
      <c r="AF76" s="16">
        <f t="shared" si="56"/>
        <v>3</v>
      </c>
    </row>
    <row r="77" spans="1:32" s="23" customFormat="1" ht="45" customHeight="1" x14ac:dyDescent="0.25">
      <c r="A77" s="40">
        <v>89</v>
      </c>
      <c r="B77" s="89"/>
      <c r="C77" s="84" t="s">
        <v>225</v>
      </c>
      <c r="D77" s="85"/>
      <c r="E77" s="85"/>
      <c r="F77" s="86"/>
      <c r="G77" s="20">
        <v>1.9</v>
      </c>
      <c r="H77" s="20">
        <v>1.75</v>
      </c>
      <c r="I77" s="20">
        <v>1.45</v>
      </c>
      <c r="J77" s="20">
        <v>1.85</v>
      </c>
      <c r="K77" s="20">
        <v>3.1</v>
      </c>
      <c r="L77" s="20">
        <v>3.75</v>
      </c>
      <c r="M77" s="20">
        <v>4.1749999999999998</v>
      </c>
      <c r="N77" s="20">
        <v>4.2</v>
      </c>
      <c r="O77" s="16">
        <f t="shared" si="45"/>
        <v>-7.8947368421052548</v>
      </c>
      <c r="P77" s="16">
        <f t="shared" si="46"/>
        <v>-17.142857142857149</v>
      </c>
      <c r="Q77" s="16">
        <f t="shared" si="47"/>
        <v>27.586206896551737</v>
      </c>
      <c r="R77" s="16">
        <f t="shared" si="48"/>
        <v>67.567567567567565</v>
      </c>
      <c r="S77" s="16">
        <f t="shared" si="41"/>
        <v>20.967741935483875</v>
      </c>
      <c r="T77" s="16">
        <f t="shared" si="43"/>
        <v>11.333333333333329</v>
      </c>
      <c r="U77" s="16">
        <f t="shared" si="43"/>
        <v>0.59880239520959666</v>
      </c>
      <c r="V77" s="16">
        <f t="shared" si="49"/>
        <v>189.65517241379311</v>
      </c>
      <c r="W77" s="16">
        <f t="shared" si="50"/>
        <v>121.05263157894738</v>
      </c>
      <c r="X77" s="16">
        <f t="shared" si="51"/>
        <v>-0.14999999999999991</v>
      </c>
      <c r="Y77" s="16">
        <f t="shared" si="52"/>
        <v>-0.30000000000000004</v>
      </c>
      <c r="Z77" s="16">
        <f t="shared" si="53"/>
        <v>0.40000000000000013</v>
      </c>
      <c r="AA77" s="16">
        <f t="shared" si="54"/>
        <v>1.25</v>
      </c>
      <c r="AB77" s="16">
        <f t="shared" si="42"/>
        <v>0.64999999999999991</v>
      </c>
      <c r="AC77" s="16">
        <f t="shared" si="44"/>
        <v>0.42499999999999982</v>
      </c>
      <c r="AD77" s="16">
        <f t="shared" si="44"/>
        <v>2.5000000000000355E-2</v>
      </c>
      <c r="AE77" s="16">
        <f t="shared" si="55"/>
        <v>2.75</v>
      </c>
      <c r="AF77" s="16">
        <f t="shared" si="56"/>
        <v>2.3000000000000003</v>
      </c>
    </row>
    <row r="78" spans="1:32" s="23" customFormat="1" ht="45" customHeight="1" x14ac:dyDescent="0.25">
      <c r="A78" s="40">
        <v>90</v>
      </c>
      <c r="B78" s="89"/>
      <c r="C78" s="84" t="s">
        <v>241</v>
      </c>
      <c r="D78" s="85"/>
      <c r="E78" s="85"/>
      <c r="F78" s="86"/>
      <c r="G78" s="20">
        <v>34.625</v>
      </c>
      <c r="H78" s="20">
        <v>38.1</v>
      </c>
      <c r="I78" s="20">
        <v>36.325000000000003</v>
      </c>
      <c r="J78" s="20">
        <v>41.6</v>
      </c>
      <c r="K78" s="20">
        <v>55.075000000000003</v>
      </c>
      <c r="L78" s="20">
        <v>57.024999999999999</v>
      </c>
      <c r="M78" s="20">
        <v>59.5</v>
      </c>
      <c r="N78" s="20">
        <v>59.375</v>
      </c>
      <c r="O78" s="16">
        <f t="shared" si="45"/>
        <v>10.0361010830325</v>
      </c>
      <c r="P78" s="16">
        <f t="shared" si="46"/>
        <v>-4.658792650918631</v>
      </c>
      <c r="Q78" s="16">
        <f t="shared" si="47"/>
        <v>14.521679284239507</v>
      </c>
      <c r="R78" s="16">
        <f t="shared" si="48"/>
        <v>32.39182692307692</v>
      </c>
      <c r="S78" s="16">
        <f t="shared" si="41"/>
        <v>3.5406264185201985</v>
      </c>
      <c r="T78" s="16">
        <f t="shared" si="43"/>
        <v>4.3402016659360054</v>
      </c>
      <c r="U78" s="16">
        <f t="shared" si="43"/>
        <v>-0.21008403361344463</v>
      </c>
      <c r="V78" s="16">
        <f t="shared" si="49"/>
        <v>63.45492085340674</v>
      </c>
      <c r="W78" s="16">
        <f t="shared" si="50"/>
        <v>71.480144404332123</v>
      </c>
      <c r="X78" s="16">
        <f t="shared" si="51"/>
        <v>3.4750000000000014</v>
      </c>
      <c r="Y78" s="16">
        <f t="shared" si="52"/>
        <v>-1.7749999999999986</v>
      </c>
      <c r="Z78" s="16">
        <f t="shared" si="53"/>
        <v>5.2749999999999986</v>
      </c>
      <c r="AA78" s="16">
        <f t="shared" si="54"/>
        <v>13.475000000000001</v>
      </c>
      <c r="AB78" s="16">
        <f t="shared" si="42"/>
        <v>1.9499999999999957</v>
      </c>
      <c r="AC78" s="16">
        <f t="shared" si="44"/>
        <v>2.4750000000000014</v>
      </c>
      <c r="AD78" s="16">
        <f t="shared" si="44"/>
        <v>-0.125</v>
      </c>
      <c r="AE78" s="16">
        <f t="shared" si="55"/>
        <v>23.049999999999997</v>
      </c>
      <c r="AF78" s="16">
        <f t="shared" si="56"/>
        <v>24.75</v>
      </c>
    </row>
    <row r="79" spans="1:32" s="23" customFormat="1" ht="45" customHeight="1" x14ac:dyDescent="0.25">
      <c r="A79" s="40">
        <v>91</v>
      </c>
      <c r="B79" s="89"/>
      <c r="C79" s="84" t="s">
        <v>242</v>
      </c>
      <c r="D79" s="85"/>
      <c r="E79" s="85"/>
      <c r="F79" s="86"/>
      <c r="G79" s="20">
        <v>3.2</v>
      </c>
      <c r="H79" s="20">
        <v>2.95</v>
      </c>
      <c r="I79" s="20">
        <v>2.4</v>
      </c>
      <c r="J79" s="20">
        <v>3.0750000000000002</v>
      </c>
      <c r="K79" s="20">
        <v>5.2249999999999996</v>
      </c>
      <c r="L79" s="20">
        <v>6.4749999999999996</v>
      </c>
      <c r="M79" s="20">
        <v>7.2249999999999996</v>
      </c>
      <c r="N79" s="20">
        <v>7.3250000000000002</v>
      </c>
      <c r="O79" s="16">
        <f t="shared" si="45"/>
        <v>-7.8125</v>
      </c>
      <c r="P79" s="16">
        <f t="shared" si="46"/>
        <v>-18.644067796610177</v>
      </c>
      <c r="Q79" s="16">
        <f t="shared" si="47"/>
        <v>28.125000000000021</v>
      </c>
      <c r="R79" s="16">
        <f t="shared" si="48"/>
        <v>69.918699186991844</v>
      </c>
      <c r="S79" s="16">
        <f t="shared" si="41"/>
        <v>23.923444976076546</v>
      </c>
      <c r="T79" s="16">
        <f t="shared" si="43"/>
        <v>11.583011583011583</v>
      </c>
      <c r="U79" s="16">
        <f t="shared" si="43"/>
        <v>1.384083044982698</v>
      </c>
      <c r="V79" s="16">
        <f t="shared" si="49"/>
        <v>205.20833333333334</v>
      </c>
      <c r="W79" s="16">
        <f t="shared" si="50"/>
        <v>128.90625</v>
      </c>
      <c r="X79" s="16">
        <f t="shared" si="51"/>
        <v>-0.25</v>
      </c>
      <c r="Y79" s="16">
        <f t="shared" si="52"/>
        <v>-0.55000000000000027</v>
      </c>
      <c r="Z79" s="16">
        <f t="shared" si="53"/>
        <v>0.67500000000000027</v>
      </c>
      <c r="AA79" s="16">
        <f t="shared" si="54"/>
        <v>2.1499999999999995</v>
      </c>
      <c r="AB79" s="16">
        <f t="shared" si="42"/>
        <v>1.25</v>
      </c>
      <c r="AC79" s="16">
        <f t="shared" si="44"/>
        <v>0.75</v>
      </c>
      <c r="AD79" s="16">
        <f t="shared" si="44"/>
        <v>0.10000000000000053</v>
      </c>
      <c r="AE79" s="16">
        <f t="shared" si="55"/>
        <v>4.9250000000000007</v>
      </c>
      <c r="AF79" s="16">
        <f t="shared" si="56"/>
        <v>4.125</v>
      </c>
    </row>
    <row r="80" spans="1:32" s="23" customFormat="1" ht="45" customHeight="1" x14ac:dyDescent="0.25">
      <c r="A80" s="40">
        <v>92</v>
      </c>
      <c r="B80" s="89"/>
      <c r="C80" s="84" t="s">
        <v>228</v>
      </c>
      <c r="D80" s="85"/>
      <c r="E80" s="85"/>
      <c r="F80" s="86"/>
      <c r="G80" s="20">
        <v>1.9750000000000001</v>
      </c>
      <c r="H80" s="20">
        <v>1.85</v>
      </c>
      <c r="I80" s="20">
        <v>1.55</v>
      </c>
      <c r="J80" s="20">
        <v>1.9</v>
      </c>
      <c r="K80" s="20">
        <v>3.1749999999999998</v>
      </c>
      <c r="L80" s="20">
        <v>3.85</v>
      </c>
      <c r="M80" s="20">
        <v>4.3</v>
      </c>
      <c r="N80" s="20">
        <v>4.3</v>
      </c>
      <c r="O80" s="16">
        <f t="shared" si="45"/>
        <v>-6.3291139240506329</v>
      </c>
      <c r="P80" s="16">
        <f t="shared" si="46"/>
        <v>-16.216216216216218</v>
      </c>
      <c r="Q80" s="16">
        <f t="shared" si="47"/>
        <v>22.580645161290303</v>
      </c>
      <c r="R80" s="16">
        <f t="shared" si="48"/>
        <v>67.10526315789474</v>
      </c>
      <c r="S80" s="16">
        <f t="shared" si="41"/>
        <v>21.259842519685044</v>
      </c>
      <c r="T80" s="16">
        <f t="shared" si="43"/>
        <v>11.688311688311682</v>
      </c>
      <c r="U80" s="16">
        <f t="shared" si="43"/>
        <v>0</v>
      </c>
      <c r="V80" s="16">
        <f t="shared" si="49"/>
        <v>177.41935483870967</v>
      </c>
      <c r="W80" s="16">
        <f t="shared" si="50"/>
        <v>117.72151898734174</v>
      </c>
      <c r="X80" s="16">
        <f t="shared" si="51"/>
        <v>-0.125</v>
      </c>
      <c r="Y80" s="16">
        <f t="shared" si="52"/>
        <v>-0.30000000000000004</v>
      </c>
      <c r="Z80" s="16">
        <f t="shared" si="53"/>
        <v>0.34999999999999987</v>
      </c>
      <c r="AA80" s="16">
        <f t="shared" si="54"/>
        <v>1.2749999999999999</v>
      </c>
      <c r="AB80" s="16">
        <f t="shared" si="42"/>
        <v>0.67500000000000027</v>
      </c>
      <c r="AC80" s="16">
        <f t="shared" si="44"/>
        <v>0.44999999999999973</v>
      </c>
      <c r="AD80" s="16">
        <f t="shared" si="44"/>
        <v>0</v>
      </c>
      <c r="AE80" s="16">
        <f t="shared" si="55"/>
        <v>2.75</v>
      </c>
      <c r="AF80" s="16">
        <f t="shared" si="56"/>
        <v>2.3249999999999997</v>
      </c>
    </row>
    <row r="81" spans="1:32" s="8" customFormat="1" ht="35.25" customHeight="1" x14ac:dyDescent="0.25">
      <c r="A81" s="22">
        <v>35</v>
      </c>
      <c r="B81" s="107" t="s">
        <v>207</v>
      </c>
      <c r="C81" s="108"/>
      <c r="D81" s="113" t="s">
        <v>138</v>
      </c>
      <c r="E81" s="113"/>
      <c r="F81" s="114"/>
      <c r="G81" s="38">
        <v>61.4</v>
      </c>
      <c r="H81" s="38">
        <v>61.25</v>
      </c>
      <c r="I81" s="38">
        <v>61</v>
      </c>
      <c r="J81" s="38">
        <v>61.274999999999999</v>
      </c>
      <c r="K81" s="38">
        <v>61.4</v>
      </c>
      <c r="L81" s="38">
        <v>61.725000000000001</v>
      </c>
      <c r="M81" s="38">
        <v>61.625</v>
      </c>
      <c r="N81" s="38">
        <v>61.95</v>
      </c>
      <c r="O81" s="32">
        <f t="shared" si="45"/>
        <v>-0.24429967426710109</v>
      </c>
      <c r="P81" s="32">
        <f t="shared" si="46"/>
        <v>-0.40816326530612734</v>
      </c>
      <c r="Q81" s="32">
        <f t="shared" si="47"/>
        <v>0.45081967213114194</v>
      </c>
      <c r="R81" s="32">
        <f t="shared" si="48"/>
        <v>0.2039983680130586</v>
      </c>
      <c r="S81" s="32">
        <f t="shared" si="41"/>
        <v>0.5293159609120579</v>
      </c>
      <c r="T81" s="32">
        <f t="shared" si="43"/>
        <v>-0.1620089104900746</v>
      </c>
      <c r="U81" s="32">
        <f t="shared" si="43"/>
        <v>0.52738336713995526</v>
      </c>
      <c r="V81" s="29">
        <f t="shared" si="49"/>
        <v>1.5573770491803307</v>
      </c>
      <c r="W81" s="29">
        <f t="shared" si="50"/>
        <v>0.89576547231271508</v>
      </c>
      <c r="X81" s="32">
        <f t="shared" si="51"/>
        <v>-0.14999999999999858</v>
      </c>
      <c r="Y81" s="32">
        <f t="shared" si="52"/>
        <v>-0.25</v>
      </c>
      <c r="Z81" s="32">
        <f t="shared" si="53"/>
        <v>0.27499999999999858</v>
      </c>
      <c r="AA81" s="32">
        <f t="shared" si="54"/>
        <v>0.125</v>
      </c>
      <c r="AB81" s="32">
        <f t="shared" si="42"/>
        <v>0.32500000000000284</v>
      </c>
      <c r="AC81" s="32">
        <f t="shared" si="44"/>
        <v>-0.10000000000000142</v>
      </c>
      <c r="AD81" s="32">
        <f t="shared" si="44"/>
        <v>0.32500000000000284</v>
      </c>
      <c r="AE81" s="29">
        <f t="shared" si="55"/>
        <v>0.95000000000000284</v>
      </c>
      <c r="AF81" s="29">
        <f t="shared" si="56"/>
        <v>0.55000000000000426</v>
      </c>
    </row>
    <row r="82" spans="1:32" s="8" customFormat="1" ht="35.25" customHeight="1" x14ac:dyDescent="0.25">
      <c r="A82" s="22">
        <v>36</v>
      </c>
      <c r="B82" s="109"/>
      <c r="C82" s="110"/>
      <c r="D82" s="113" t="s">
        <v>139</v>
      </c>
      <c r="E82" s="113"/>
      <c r="F82" s="114"/>
      <c r="G82" s="38">
        <v>56.924999999999997</v>
      </c>
      <c r="H82" s="38">
        <v>56.9</v>
      </c>
      <c r="I82" s="38">
        <v>56.85</v>
      </c>
      <c r="J82" s="38">
        <v>56.075000000000003</v>
      </c>
      <c r="K82" s="38">
        <v>54.35</v>
      </c>
      <c r="L82" s="38">
        <v>53.85</v>
      </c>
      <c r="M82" s="38">
        <v>54.05</v>
      </c>
      <c r="N82" s="38">
        <v>54.6</v>
      </c>
      <c r="O82" s="32">
        <f t="shared" si="45"/>
        <v>-4.3917435221785261E-2</v>
      </c>
      <c r="P82" s="32">
        <f t="shared" si="46"/>
        <v>-8.7873462214405063E-2</v>
      </c>
      <c r="Q82" s="32">
        <f t="shared" si="47"/>
        <v>-1.3632365875109964</v>
      </c>
      <c r="R82" s="32">
        <f t="shared" si="48"/>
        <v>-3.0762371823450763</v>
      </c>
      <c r="S82" s="32">
        <f t="shared" si="41"/>
        <v>-0.91996320147194055</v>
      </c>
      <c r="T82" s="32">
        <f t="shared" si="43"/>
        <v>0.3714020427112219</v>
      </c>
      <c r="U82" s="32">
        <f t="shared" si="43"/>
        <v>1.0175763182238784</v>
      </c>
      <c r="V82" s="29">
        <f t="shared" si="49"/>
        <v>-3.9577836411609502</v>
      </c>
      <c r="W82" s="29">
        <f t="shared" si="50"/>
        <v>-4.0843214756258188</v>
      </c>
      <c r="X82" s="32">
        <f t="shared" si="51"/>
        <v>-2.4999999999998579E-2</v>
      </c>
      <c r="Y82" s="32">
        <f t="shared" si="52"/>
        <v>-4.9999999999997158E-2</v>
      </c>
      <c r="Z82" s="32">
        <f t="shared" si="53"/>
        <v>-0.77499999999999858</v>
      </c>
      <c r="AA82" s="32">
        <f t="shared" si="54"/>
        <v>-1.7250000000000014</v>
      </c>
      <c r="AB82" s="32">
        <f t="shared" si="42"/>
        <v>-0.5</v>
      </c>
      <c r="AC82" s="32">
        <f t="shared" si="44"/>
        <v>0.19999999999999574</v>
      </c>
      <c r="AD82" s="32">
        <f t="shared" si="44"/>
        <v>0.55000000000000426</v>
      </c>
      <c r="AE82" s="29">
        <f t="shared" si="55"/>
        <v>-2.25</v>
      </c>
      <c r="AF82" s="29">
        <f t="shared" si="56"/>
        <v>-2.3249999999999957</v>
      </c>
    </row>
    <row r="83" spans="1:32" s="8" customFormat="1" ht="35.25" customHeight="1" x14ac:dyDescent="0.25">
      <c r="A83" s="22">
        <v>37</v>
      </c>
      <c r="B83" s="109"/>
      <c r="C83" s="110"/>
      <c r="D83" s="113" t="s">
        <v>140</v>
      </c>
      <c r="E83" s="113"/>
      <c r="F83" s="114"/>
      <c r="G83" s="38">
        <v>4.5</v>
      </c>
      <c r="H83" s="38">
        <v>4.4000000000000004</v>
      </c>
      <c r="I83" s="38">
        <v>4.1500000000000004</v>
      </c>
      <c r="J83" s="38">
        <v>5.2249999999999996</v>
      </c>
      <c r="K83" s="38">
        <v>7.0750000000000002</v>
      </c>
      <c r="L83" s="38">
        <v>7.875</v>
      </c>
      <c r="M83" s="38">
        <v>7.5250000000000004</v>
      </c>
      <c r="N83" s="38">
        <v>7.375</v>
      </c>
      <c r="O83" s="32">
        <f t="shared" si="45"/>
        <v>-2.2222222222222143</v>
      </c>
      <c r="P83" s="32">
        <f t="shared" si="46"/>
        <v>-5.6818181818181763</v>
      </c>
      <c r="Q83" s="32">
        <f t="shared" si="47"/>
        <v>25.903614457831313</v>
      </c>
      <c r="R83" s="32">
        <f t="shared" si="48"/>
        <v>35.406698564593306</v>
      </c>
      <c r="S83" s="32">
        <f t="shared" si="41"/>
        <v>11.307420494699638</v>
      </c>
      <c r="T83" s="32">
        <f t="shared" si="43"/>
        <v>-4.4444444444444393</v>
      </c>
      <c r="U83" s="32">
        <f t="shared" si="43"/>
        <v>-1.9933554817275767</v>
      </c>
      <c r="V83" s="29">
        <f t="shared" si="49"/>
        <v>77.710843373493958</v>
      </c>
      <c r="W83" s="29">
        <f t="shared" si="50"/>
        <v>63.888888888888886</v>
      </c>
      <c r="X83" s="32">
        <f t="shared" si="51"/>
        <v>-9.9999999999999645E-2</v>
      </c>
      <c r="Y83" s="32">
        <f t="shared" si="52"/>
        <v>-0.25</v>
      </c>
      <c r="Z83" s="32">
        <f t="shared" si="53"/>
        <v>1.0749999999999993</v>
      </c>
      <c r="AA83" s="32">
        <f t="shared" si="54"/>
        <v>1.8500000000000005</v>
      </c>
      <c r="AB83" s="32">
        <f t="shared" si="42"/>
        <v>0.79999999999999982</v>
      </c>
      <c r="AC83" s="32">
        <f t="shared" si="44"/>
        <v>-0.34999999999999964</v>
      </c>
      <c r="AD83" s="32">
        <f t="shared" si="44"/>
        <v>-0.15000000000000036</v>
      </c>
      <c r="AE83" s="29">
        <f t="shared" si="55"/>
        <v>3.2249999999999996</v>
      </c>
      <c r="AF83" s="29">
        <f t="shared" si="56"/>
        <v>2.875</v>
      </c>
    </row>
    <row r="84" spans="1:32" s="8" customFormat="1" ht="35.25" customHeight="1" x14ac:dyDescent="0.25">
      <c r="A84" s="22">
        <v>38</v>
      </c>
      <c r="B84" s="111"/>
      <c r="C84" s="112"/>
      <c r="D84" s="113" t="s">
        <v>141</v>
      </c>
      <c r="E84" s="113"/>
      <c r="F84" s="114"/>
      <c r="G84" s="38">
        <v>7.35</v>
      </c>
      <c r="H84" s="38">
        <v>7.125</v>
      </c>
      <c r="I84" s="38">
        <v>6.8250000000000002</v>
      </c>
      <c r="J84" s="38">
        <v>8.5</v>
      </c>
      <c r="K84" s="38">
        <v>11.5</v>
      </c>
      <c r="L84" s="38">
        <v>12.725</v>
      </c>
      <c r="M84" s="38">
        <v>12.25</v>
      </c>
      <c r="N84" s="38">
        <v>11.875</v>
      </c>
      <c r="O84" s="32">
        <f t="shared" si="45"/>
        <v>-3.0612244897959107</v>
      </c>
      <c r="P84" s="32">
        <f t="shared" si="46"/>
        <v>-4.2105263157894761</v>
      </c>
      <c r="Q84" s="32">
        <f t="shared" si="47"/>
        <v>24.542124542124544</v>
      </c>
      <c r="R84" s="32">
        <f t="shared" si="48"/>
        <v>35.294117647058833</v>
      </c>
      <c r="S84" s="32">
        <f t="shared" si="41"/>
        <v>10.652173913043473</v>
      </c>
      <c r="T84" s="32">
        <f t="shared" si="43"/>
        <v>-3.7328094302554016</v>
      </c>
      <c r="U84" s="32">
        <f t="shared" si="43"/>
        <v>-3.0612244897959218</v>
      </c>
      <c r="V84" s="29">
        <f t="shared" si="49"/>
        <v>73.992673992674</v>
      </c>
      <c r="W84" s="29">
        <f t="shared" si="50"/>
        <v>61.56462585034015</v>
      </c>
      <c r="X84" s="32">
        <f t="shared" si="51"/>
        <v>-0.22499999999999964</v>
      </c>
      <c r="Y84" s="32">
        <f t="shared" si="52"/>
        <v>-0.29999999999999982</v>
      </c>
      <c r="Z84" s="32">
        <f t="shared" si="53"/>
        <v>1.6749999999999998</v>
      </c>
      <c r="AA84" s="32">
        <f t="shared" si="54"/>
        <v>3</v>
      </c>
      <c r="AB84" s="32">
        <f t="shared" si="42"/>
        <v>1.2249999999999996</v>
      </c>
      <c r="AC84" s="32">
        <f t="shared" si="44"/>
        <v>-0.47499999999999964</v>
      </c>
      <c r="AD84" s="32">
        <f t="shared" si="44"/>
        <v>-0.375</v>
      </c>
      <c r="AE84" s="29">
        <f t="shared" si="55"/>
        <v>5.05</v>
      </c>
      <c r="AF84" s="29">
        <f t="shared" si="56"/>
        <v>4.5250000000000004</v>
      </c>
    </row>
    <row r="85" spans="1:32" s="8" customFormat="1" ht="32.25" customHeight="1" x14ac:dyDescent="0.25">
      <c r="A85" s="47">
        <v>39</v>
      </c>
      <c r="B85" s="89" t="s">
        <v>142</v>
      </c>
      <c r="C85" s="89" t="s">
        <v>143</v>
      </c>
      <c r="D85" s="113" t="s">
        <v>144</v>
      </c>
      <c r="E85" s="113"/>
      <c r="F85" s="114"/>
      <c r="G85" s="31">
        <v>2206.5</v>
      </c>
      <c r="H85" s="31">
        <v>2277.75</v>
      </c>
      <c r="I85" s="31">
        <v>2327.25</v>
      </c>
      <c r="J85" s="31">
        <v>2297.75</v>
      </c>
      <c r="K85" s="31">
        <v>2250.5</v>
      </c>
      <c r="L85" s="31">
        <v>2285.5</v>
      </c>
      <c r="M85" s="31">
        <v>2320.75</v>
      </c>
      <c r="N85" s="31">
        <v>2329.75</v>
      </c>
      <c r="O85" s="32">
        <f t="shared" si="45"/>
        <v>3.2290958531611125</v>
      </c>
      <c r="P85" s="32">
        <f t="shared" si="46"/>
        <v>2.1731972341126005</v>
      </c>
      <c r="Q85" s="32">
        <f t="shared" si="47"/>
        <v>-1.2675905038135094</v>
      </c>
      <c r="R85" s="32">
        <f t="shared" si="48"/>
        <v>-2.0563594821020548</v>
      </c>
      <c r="S85" s="32">
        <f t="shared" si="41"/>
        <v>1.5552099533437058</v>
      </c>
      <c r="T85" s="32">
        <f t="shared" si="43"/>
        <v>1.5423320936337692</v>
      </c>
      <c r="U85" s="32">
        <f t="shared" si="43"/>
        <v>0.38780566627167889</v>
      </c>
      <c r="V85" s="29">
        <f t="shared" si="49"/>
        <v>0.10742292405199194</v>
      </c>
      <c r="W85" s="29">
        <f t="shared" si="50"/>
        <v>5.5857693179243162</v>
      </c>
      <c r="X85" s="33">
        <f t="shared" si="51"/>
        <v>71.25</v>
      </c>
      <c r="Y85" s="33">
        <f t="shared" si="52"/>
        <v>49.5</v>
      </c>
      <c r="Z85" s="33">
        <f t="shared" si="53"/>
        <v>-29.5</v>
      </c>
      <c r="AA85" s="33">
        <f t="shared" si="54"/>
        <v>-47.25</v>
      </c>
      <c r="AB85" s="33">
        <f t="shared" si="42"/>
        <v>35</v>
      </c>
      <c r="AC85" s="33">
        <f t="shared" si="44"/>
        <v>35.25</v>
      </c>
      <c r="AD85" s="33">
        <f t="shared" si="44"/>
        <v>9</v>
      </c>
      <c r="AE85" s="30">
        <f t="shared" si="55"/>
        <v>2.5</v>
      </c>
      <c r="AF85" s="30">
        <f t="shared" si="56"/>
        <v>123.25</v>
      </c>
    </row>
    <row r="86" spans="1:32" s="8" customFormat="1" ht="33" customHeight="1" x14ac:dyDescent="0.25">
      <c r="A86" s="22">
        <v>40</v>
      </c>
      <c r="B86" s="89"/>
      <c r="C86" s="89"/>
      <c r="D86" s="113" t="s">
        <v>145</v>
      </c>
      <c r="E86" s="113"/>
      <c r="F86" s="114"/>
      <c r="G86" s="31">
        <v>2238.5</v>
      </c>
      <c r="H86" s="31">
        <v>2298.75</v>
      </c>
      <c r="I86" s="31">
        <v>2346</v>
      </c>
      <c r="J86" s="31">
        <v>2332</v>
      </c>
      <c r="K86" s="31">
        <v>2334.75</v>
      </c>
      <c r="L86" s="31">
        <v>2364.25</v>
      </c>
      <c r="M86" s="31">
        <v>2398.75</v>
      </c>
      <c r="N86" s="31">
        <v>2414.5</v>
      </c>
      <c r="O86" s="32">
        <f t="shared" si="45"/>
        <v>2.6915345097163312</v>
      </c>
      <c r="P86" s="32">
        <f t="shared" si="46"/>
        <v>2.0554649265905445</v>
      </c>
      <c r="Q86" s="32">
        <f t="shared" si="47"/>
        <v>-0.59676044330775335</v>
      </c>
      <c r="R86" s="32">
        <f t="shared" si="48"/>
        <v>0.1179245283018826</v>
      </c>
      <c r="S86" s="32">
        <f t="shared" si="41"/>
        <v>1.2635185780062175</v>
      </c>
      <c r="T86" s="32">
        <f t="shared" ref="T86:U101" si="57">(M86/L86-1)*100</f>
        <v>1.4592365443586663</v>
      </c>
      <c r="U86" s="32">
        <f t="shared" si="57"/>
        <v>0.6565919749869753</v>
      </c>
      <c r="V86" s="29">
        <f t="shared" si="49"/>
        <v>2.9198635976129594</v>
      </c>
      <c r="W86" s="29">
        <f t="shared" si="50"/>
        <v>7.8624078624078608</v>
      </c>
      <c r="X86" s="33">
        <f t="shared" si="51"/>
        <v>60.25</v>
      </c>
      <c r="Y86" s="33">
        <f t="shared" si="52"/>
        <v>47.25</v>
      </c>
      <c r="Z86" s="33">
        <f t="shared" si="53"/>
        <v>-14</v>
      </c>
      <c r="AA86" s="33">
        <f t="shared" si="54"/>
        <v>2.75</v>
      </c>
      <c r="AB86" s="33">
        <f t="shared" si="42"/>
        <v>29.5</v>
      </c>
      <c r="AC86" s="33">
        <f t="shared" ref="AC86:AD101" si="58">M86-L86</f>
        <v>34.5</v>
      </c>
      <c r="AD86" s="33">
        <f t="shared" si="58"/>
        <v>15.75</v>
      </c>
      <c r="AE86" s="30">
        <f t="shared" si="55"/>
        <v>68.5</v>
      </c>
      <c r="AF86" s="30">
        <f t="shared" si="56"/>
        <v>176</v>
      </c>
    </row>
    <row r="87" spans="1:32" s="8" customFormat="1" ht="33" customHeight="1" x14ac:dyDescent="0.25">
      <c r="A87" s="22">
        <v>41</v>
      </c>
      <c r="B87" s="89"/>
      <c r="C87" s="89" t="s">
        <v>146</v>
      </c>
      <c r="D87" s="113" t="s">
        <v>147</v>
      </c>
      <c r="E87" s="113"/>
      <c r="F87" s="114"/>
      <c r="G87" s="31">
        <v>2138.75</v>
      </c>
      <c r="H87" s="31">
        <v>2213</v>
      </c>
      <c r="I87" s="31">
        <v>2264</v>
      </c>
      <c r="J87" s="31">
        <v>2233.75</v>
      </c>
      <c r="K87" s="31">
        <v>2190.75</v>
      </c>
      <c r="L87" s="31">
        <v>2217</v>
      </c>
      <c r="M87" s="31">
        <v>2248.5</v>
      </c>
      <c r="N87" s="31">
        <v>2253.5</v>
      </c>
      <c r="O87" s="32">
        <f t="shared" si="45"/>
        <v>3.47165400350673</v>
      </c>
      <c r="P87" s="32">
        <f t="shared" si="46"/>
        <v>2.3045639403524554</v>
      </c>
      <c r="Q87" s="32">
        <f t="shared" si="47"/>
        <v>-1.3361307420494684</v>
      </c>
      <c r="R87" s="32">
        <f t="shared" si="48"/>
        <v>-1.9250139899272489</v>
      </c>
      <c r="S87" s="32">
        <f t="shared" si="41"/>
        <v>1.198219787743926</v>
      </c>
      <c r="T87" s="32">
        <f t="shared" si="57"/>
        <v>1.420838971583227</v>
      </c>
      <c r="U87" s="32">
        <f t="shared" si="57"/>
        <v>0.22237046920168257</v>
      </c>
      <c r="V87" s="29">
        <f t="shared" si="49"/>
        <v>-0.46378091872791849</v>
      </c>
      <c r="W87" s="29">
        <f t="shared" si="50"/>
        <v>5.3652834599649424</v>
      </c>
      <c r="X87" s="33">
        <f t="shared" si="51"/>
        <v>74.25</v>
      </c>
      <c r="Y87" s="33">
        <f t="shared" si="52"/>
        <v>51</v>
      </c>
      <c r="Z87" s="33">
        <f t="shared" si="53"/>
        <v>-30.25</v>
      </c>
      <c r="AA87" s="33">
        <f t="shared" si="54"/>
        <v>-43</v>
      </c>
      <c r="AB87" s="33">
        <f t="shared" si="42"/>
        <v>26.25</v>
      </c>
      <c r="AC87" s="33">
        <f t="shared" si="58"/>
        <v>31.5</v>
      </c>
      <c r="AD87" s="33">
        <f t="shared" si="58"/>
        <v>5</v>
      </c>
      <c r="AE87" s="30">
        <f t="shared" si="55"/>
        <v>-10.5</v>
      </c>
      <c r="AF87" s="30">
        <f t="shared" si="56"/>
        <v>114.75</v>
      </c>
    </row>
    <row r="88" spans="1:32" s="8" customFormat="1" ht="33" customHeight="1" x14ac:dyDescent="0.25">
      <c r="A88" s="22">
        <v>42</v>
      </c>
      <c r="B88" s="89"/>
      <c r="C88" s="89"/>
      <c r="D88" s="113" t="s">
        <v>145</v>
      </c>
      <c r="E88" s="113"/>
      <c r="F88" s="114"/>
      <c r="G88" s="31">
        <v>2171</v>
      </c>
      <c r="H88" s="31">
        <v>2234.25</v>
      </c>
      <c r="I88" s="31">
        <v>2283.5</v>
      </c>
      <c r="J88" s="31">
        <v>2268.75</v>
      </c>
      <c r="K88" s="31">
        <v>2274.5</v>
      </c>
      <c r="L88" s="31">
        <v>2297.25</v>
      </c>
      <c r="M88" s="31">
        <v>2328.5</v>
      </c>
      <c r="N88" s="31">
        <v>2339.75</v>
      </c>
      <c r="O88" s="32">
        <f t="shared" si="45"/>
        <v>2.9134039613081475</v>
      </c>
      <c r="P88" s="32">
        <f t="shared" si="46"/>
        <v>2.2043191227481218</v>
      </c>
      <c r="Q88" s="32">
        <f t="shared" si="47"/>
        <v>-0.64593825268228766</v>
      </c>
      <c r="R88" s="32">
        <f t="shared" si="48"/>
        <v>0.25344352617080457</v>
      </c>
      <c r="S88" s="32">
        <f t="shared" si="41"/>
        <v>1.0002198285337327</v>
      </c>
      <c r="T88" s="32">
        <f t="shared" si="57"/>
        <v>1.3603221242790342</v>
      </c>
      <c r="U88" s="32">
        <f t="shared" si="57"/>
        <v>0.48314365471333609</v>
      </c>
      <c r="V88" s="29">
        <f t="shared" si="49"/>
        <v>2.4633238449748296</v>
      </c>
      <c r="W88" s="29">
        <f t="shared" si="50"/>
        <v>7.7729157070474342</v>
      </c>
      <c r="X88" s="33">
        <f t="shared" si="51"/>
        <v>63.25</v>
      </c>
      <c r="Y88" s="33">
        <f t="shared" si="52"/>
        <v>49.25</v>
      </c>
      <c r="Z88" s="33">
        <f t="shared" si="53"/>
        <v>-14.75</v>
      </c>
      <c r="AA88" s="33">
        <f t="shared" si="54"/>
        <v>5.75</v>
      </c>
      <c r="AB88" s="33">
        <f t="shared" si="42"/>
        <v>22.75</v>
      </c>
      <c r="AC88" s="33">
        <f t="shared" si="58"/>
        <v>31.25</v>
      </c>
      <c r="AD88" s="33">
        <f t="shared" si="58"/>
        <v>11.25</v>
      </c>
      <c r="AE88" s="30">
        <f t="shared" si="55"/>
        <v>56.25</v>
      </c>
      <c r="AF88" s="30">
        <f t="shared" si="56"/>
        <v>168.75</v>
      </c>
    </row>
    <row r="89" spans="1:32" s="8" customFormat="1" ht="39" customHeight="1" x14ac:dyDescent="0.25">
      <c r="A89" s="22">
        <v>43</v>
      </c>
      <c r="B89" s="89"/>
      <c r="C89" s="89"/>
      <c r="D89" s="125" t="s">
        <v>118</v>
      </c>
      <c r="E89" s="130" t="s">
        <v>115</v>
      </c>
      <c r="F89" s="130"/>
      <c r="G89" s="31">
        <v>2060</v>
      </c>
      <c r="H89" s="31">
        <v>2120</v>
      </c>
      <c r="I89" s="31">
        <v>2182.5</v>
      </c>
      <c r="J89" s="31">
        <v>2163</v>
      </c>
      <c r="K89" s="31">
        <v>2151.75</v>
      </c>
      <c r="L89" s="31">
        <v>2181.25</v>
      </c>
      <c r="M89" s="31">
        <v>2208</v>
      </c>
      <c r="N89" s="31">
        <v>2212.75</v>
      </c>
      <c r="O89" s="32">
        <f t="shared" si="45"/>
        <v>2.9126213592232997</v>
      </c>
      <c r="P89" s="32">
        <f t="shared" si="46"/>
        <v>2.9481132075471761</v>
      </c>
      <c r="Q89" s="32">
        <f t="shared" si="47"/>
        <v>-0.8934707903780037</v>
      </c>
      <c r="R89" s="32">
        <f t="shared" si="48"/>
        <v>-0.52011095700416066</v>
      </c>
      <c r="S89" s="32">
        <f t="shared" si="41"/>
        <v>1.3709771116533043</v>
      </c>
      <c r="T89" s="32">
        <f t="shared" si="57"/>
        <v>1.2263610315186302</v>
      </c>
      <c r="U89" s="32">
        <f t="shared" si="57"/>
        <v>0.21512681159421287</v>
      </c>
      <c r="V89" s="29">
        <f t="shared" si="49"/>
        <v>1.3860252004581852</v>
      </c>
      <c r="W89" s="29">
        <f t="shared" si="50"/>
        <v>7.4150485436893288</v>
      </c>
      <c r="X89" s="33">
        <f t="shared" si="51"/>
        <v>60</v>
      </c>
      <c r="Y89" s="33">
        <f t="shared" si="52"/>
        <v>62.5</v>
      </c>
      <c r="Z89" s="33">
        <f t="shared" si="53"/>
        <v>-19.5</v>
      </c>
      <c r="AA89" s="33">
        <f t="shared" si="54"/>
        <v>-11.25</v>
      </c>
      <c r="AB89" s="33">
        <f t="shared" si="42"/>
        <v>29.5</v>
      </c>
      <c r="AC89" s="33">
        <f t="shared" si="58"/>
        <v>26.75</v>
      </c>
      <c r="AD89" s="33">
        <f t="shared" si="58"/>
        <v>4.75</v>
      </c>
      <c r="AE89" s="30">
        <f t="shared" si="55"/>
        <v>30.25</v>
      </c>
      <c r="AF89" s="30">
        <f t="shared" si="56"/>
        <v>152.75</v>
      </c>
    </row>
    <row r="90" spans="1:32" s="8" customFormat="1" ht="39" customHeight="1" x14ac:dyDescent="0.25">
      <c r="A90" s="22">
        <v>44</v>
      </c>
      <c r="B90" s="89"/>
      <c r="C90" s="89"/>
      <c r="D90" s="125"/>
      <c r="E90" s="89" t="s">
        <v>119</v>
      </c>
      <c r="F90" s="27" t="s">
        <v>115</v>
      </c>
      <c r="G90" s="31">
        <v>1910.5</v>
      </c>
      <c r="H90" s="31">
        <v>1966.25</v>
      </c>
      <c r="I90" s="31">
        <v>2019.5</v>
      </c>
      <c r="J90" s="31">
        <v>2001</v>
      </c>
      <c r="K90" s="31">
        <v>1974.5</v>
      </c>
      <c r="L90" s="31">
        <v>1998</v>
      </c>
      <c r="M90" s="31">
        <v>2003.5</v>
      </c>
      <c r="N90" s="31">
        <v>2000</v>
      </c>
      <c r="O90" s="32">
        <f t="shared" si="45"/>
        <v>2.9180842711332033</v>
      </c>
      <c r="P90" s="32">
        <f t="shared" si="46"/>
        <v>2.7082008900190635</v>
      </c>
      <c r="Q90" s="32">
        <f t="shared" si="47"/>
        <v>-0.91606833374597851</v>
      </c>
      <c r="R90" s="32">
        <f t="shared" si="48"/>
        <v>-1.3243378310844545</v>
      </c>
      <c r="S90" s="32">
        <f t="shared" si="41"/>
        <v>1.1901747277791808</v>
      </c>
      <c r="T90" s="32">
        <f t="shared" si="57"/>
        <v>0.2752752752752663</v>
      </c>
      <c r="U90" s="32">
        <f t="shared" si="57"/>
        <v>-0.17469428500124229</v>
      </c>
      <c r="V90" s="29">
        <f t="shared" si="49"/>
        <v>-0.96558554097548877</v>
      </c>
      <c r="W90" s="29">
        <f t="shared" si="50"/>
        <v>4.684637529442548</v>
      </c>
      <c r="X90" s="33">
        <f t="shared" si="51"/>
        <v>55.75</v>
      </c>
      <c r="Y90" s="33">
        <f t="shared" si="52"/>
        <v>53.25</v>
      </c>
      <c r="Z90" s="33">
        <f t="shared" si="53"/>
        <v>-18.5</v>
      </c>
      <c r="AA90" s="33">
        <f t="shared" si="54"/>
        <v>-26.5</v>
      </c>
      <c r="AB90" s="33">
        <f t="shared" si="42"/>
        <v>23.5</v>
      </c>
      <c r="AC90" s="33">
        <f t="shared" si="58"/>
        <v>5.5</v>
      </c>
      <c r="AD90" s="33">
        <f t="shared" si="58"/>
        <v>-3.5</v>
      </c>
      <c r="AE90" s="30">
        <f t="shared" si="55"/>
        <v>-19.5</v>
      </c>
      <c r="AF90" s="30">
        <f t="shared" si="56"/>
        <v>89.5</v>
      </c>
    </row>
    <row r="91" spans="1:32" s="8" customFormat="1" ht="39" customHeight="1" x14ac:dyDescent="0.25">
      <c r="A91" s="22">
        <v>45</v>
      </c>
      <c r="B91" s="89"/>
      <c r="C91" s="89"/>
      <c r="D91" s="125"/>
      <c r="E91" s="89"/>
      <c r="F91" s="28" t="s">
        <v>120</v>
      </c>
      <c r="G91" s="31">
        <v>2110</v>
      </c>
      <c r="H91" s="31">
        <v>2162.75</v>
      </c>
      <c r="I91" s="31">
        <v>2211.75</v>
      </c>
      <c r="J91" s="31">
        <v>2191.75</v>
      </c>
      <c r="K91" s="31">
        <v>2167.75</v>
      </c>
      <c r="L91" s="31">
        <v>2216</v>
      </c>
      <c r="M91" s="31">
        <v>2214.5</v>
      </c>
      <c r="N91" s="31">
        <v>2202.5</v>
      </c>
      <c r="O91" s="32">
        <f t="shared" si="45"/>
        <v>2.4999999999999911</v>
      </c>
      <c r="P91" s="32">
        <f t="shared" si="46"/>
        <v>2.2656340307478873</v>
      </c>
      <c r="Q91" s="32">
        <f t="shared" si="47"/>
        <v>-0.90426133152481381</v>
      </c>
      <c r="R91" s="32">
        <f t="shared" si="48"/>
        <v>-1.0950153986540423</v>
      </c>
      <c r="S91" s="32">
        <f t="shared" si="41"/>
        <v>2.2258101718371615</v>
      </c>
      <c r="T91" s="32">
        <f t="shared" si="57"/>
        <v>-6.768953068592154E-2</v>
      </c>
      <c r="U91" s="32">
        <f t="shared" si="57"/>
        <v>-0.54188304357642991</v>
      </c>
      <c r="V91" s="29">
        <f t="shared" si="49"/>
        <v>-0.41822086583022111</v>
      </c>
      <c r="W91" s="29">
        <f t="shared" si="50"/>
        <v>4.3838862559241631</v>
      </c>
      <c r="X91" s="33">
        <f t="shared" si="51"/>
        <v>52.75</v>
      </c>
      <c r="Y91" s="33">
        <f t="shared" si="52"/>
        <v>49</v>
      </c>
      <c r="Z91" s="33">
        <f t="shared" si="53"/>
        <v>-20</v>
      </c>
      <c r="AA91" s="33">
        <f t="shared" si="54"/>
        <v>-24</v>
      </c>
      <c r="AB91" s="33">
        <f t="shared" si="42"/>
        <v>48.25</v>
      </c>
      <c r="AC91" s="33">
        <f t="shared" si="58"/>
        <v>-1.5</v>
      </c>
      <c r="AD91" s="33">
        <f t="shared" si="58"/>
        <v>-12</v>
      </c>
      <c r="AE91" s="30">
        <f t="shared" si="55"/>
        <v>-9.25</v>
      </c>
      <c r="AF91" s="30">
        <f t="shared" si="56"/>
        <v>92.5</v>
      </c>
    </row>
    <row r="92" spans="1:32" s="8" customFormat="1" ht="39" customHeight="1" x14ac:dyDescent="0.25">
      <c r="A92" s="22">
        <v>46</v>
      </c>
      <c r="B92" s="89"/>
      <c r="C92" s="89"/>
      <c r="D92" s="125"/>
      <c r="E92" s="89"/>
      <c r="F92" s="28" t="s">
        <v>121</v>
      </c>
      <c r="G92" s="31">
        <v>1289.25</v>
      </c>
      <c r="H92" s="31">
        <v>1322.75</v>
      </c>
      <c r="I92" s="31">
        <v>1337.75</v>
      </c>
      <c r="J92" s="31">
        <v>1322.5</v>
      </c>
      <c r="K92" s="31">
        <v>1315.75</v>
      </c>
      <c r="L92" s="31">
        <v>1315</v>
      </c>
      <c r="M92" s="31">
        <v>1377</v>
      </c>
      <c r="N92" s="31">
        <v>1415.25</v>
      </c>
      <c r="O92" s="32">
        <f t="shared" si="45"/>
        <v>2.598409928252865</v>
      </c>
      <c r="P92" s="32">
        <f t="shared" si="46"/>
        <v>1.134001134001128</v>
      </c>
      <c r="Q92" s="32">
        <f t="shared" si="47"/>
        <v>-1.1399738366660417</v>
      </c>
      <c r="R92" s="32">
        <f t="shared" si="48"/>
        <v>-0.51039697542533125</v>
      </c>
      <c r="S92" s="32">
        <f t="shared" si="41"/>
        <v>-5.7001710051296506E-2</v>
      </c>
      <c r="T92" s="32">
        <f t="shared" si="57"/>
        <v>4.7148288973384078</v>
      </c>
      <c r="U92" s="32">
        <f t="shared" si="57"/>
        <v>2.7777777777777679</v>
      </c>
      <c r="V92" s="29">
        <f t="shared" si="49"/>
        <v>5.7933096617454716</v>
      </c>
      <c r="W92" s="29">
        <f t="shared" si="50"/>
        <v>9.7731239092495592</v>
      </c>
      <c r="X92" s="33">
        <f t="shared" si="51"/>
        <v>33.5</v>
      </c>
      <c r="Y92" s="33">
        <f t="shared" si="52"/>
        <v>15</v>
      </c>
      <c r="Z92" s="33">
        <f t="shared" si="53"/>
        <v>-15.25</v>
      </c>
      <c r="AA92" s="33">
        <f t="shared" si="54"/>
        <v>-6.75</v>
      </c>
      <c r="AB92" s="33">
        <f t="shared" si="42"/>
        <v>-0.75</v>
      </c>
      <c r="AC92" s="33">
        <f t="shared" si="58"/>
        <v>62</v>
      </c>
      <c r="AD92" s="33">
        <f t="shared" si="58"/>
        <v>38.25</v>
      </c>
      <c r="AE92" s="30">
        <f t="shared" si="55"/>
        <v>77.5</v>
      </c>
      <c r="AF92" s="30">
        <f t="shared" si="56"/>
        <v>126</v>
      </c>
    </row>
    <row r="93" spans="1:32" s="8" customFormat="1" ht="45.75" customHeight="1" x14ac:dyDescent="0.25">
      <c r="A93" s="22">
        <v>47</v>
      </c>
      <c r="B93" s="89"/>
      <c r="C93" s="89"/>
      <c r="D93" s="125"/>
      <c r="E93" s="96" t="s">
        <v>166</v>
      </c>
      <c r="F93" s="27" t="s">
        <v>115</v>
      </c>
      <c r="G93" s="31">
        <v>832.5</v>
      </c>
      <c r="H93" s="31">
        <v>867.75</v>
      </c>
      <c r="I93" s="31">
        <v>913.5</v>
      </c>
      <c r="J93" s="31">
        <v>909.5</v>
      </c>
      <c r="K93" s="31">
        <v>911.5</v>
      </c>
      <c r="L93" s="31">
        <v>918.25</v>
      </c>
      <c r="M93" s="31">
        <v>919.25</v>
      </c>
      <c r="N93" s="31">
        <v>912.5</v>
      </c>
      <c r="O93" s="32">
        <f t="shared" si="45"/>
        <v>4.2342342342342354</v>
      </c>
      <c r="P93" s="32">
        <f t="shared" si="46"/>
        <v>5.2722558340535963</v>
      </c>
      <c r="Q93" s="32">
        <f t="shared" si="47"/>
        <v>-0.43787629994526123</v>
      </c>
      <c r="R93" s="32">
        <f t="shared" si="48"/>
        <v>0.21990104452995762</v>
      </c>
      <c r="S93" s="32">
        <f t="shared" si="41"/>
        <v>0.74053757542511534</v>
      </c>
      <c r="T93" s="32">
        <f t="shared" si="57"/>
        <v>0.10890280424720178</v>
      </c>
      <c r="U93" s="32">
        <f t="shared" si="57"/>
        <v>-0.73429426162632261</v>
      </c>
      <c r="V93" s="29">
        <f t="shared" si="49"/>
        <v>-0.10946907498631253</v>
      </c>
      <c r="W93" s="29">
        <f t="shared" si="50"/>
        <v>9.6096096096096151</v>
      </c>
      <c r="X93" s="33">
        <f t="shared" si="51"/>
        <v>35.25</v>
      </c>
      <c r="Y93" s="33">
        <f t="shared" si="52"/>
        <v>45.75</v>
      </c>
      <c r="Z93" s="33">
        <f t="shared" si="53"/>
        <v>-4</v>
      </c>
      <c r="AA93" s="33">
        <f t="shared" si="54"/>
        <v>2</v>
      </c>
      <c r="AB93" s="33">
        <f t="shared" si="42"/>
        <v>6.75</v>
      </c>
      <c r="AC93" s="33">
        <f t="shared" si="58"/>
        <v>1</v>
      </c>
      <c r="AD93" s="33">
        <f t="shared" si="58"/>
        <v>-6.75</v>
      </c>
      <c r="AE93" s="30">
        <f t="shared" si="55"/>
        <v>-1</v>
      </c>
      <c r="AF93" s="30">
        <f t="shared" si="56"/>
        <v>80</v>
      </c>
    </row>
    <row r="94" spans="1:32" s="8" customFormat="1" ht="45.75" customHeight="1" x14ac:dyDescent="0.25">
      <c r="A94" s="22">
        <v>48</v>
      </c>
      <c r="B94" s="89"/>
      <c r="C94" s="89"/>
      <c r="D94" s="125"/>
      <c r="E94" s="97"/>
      <c r="F94" s="28" t="s">
        <v>120</v>
      </c>
      <c r="G94" s="31">
        <v>1136.75</v>
      </c>
      <c r="H94" s="31">
        <v>1178.5</v>
      </c>
      <c r="I94" s="31">
        <v>1227.5</v>
      </c>
      <c r="J94" s="31">
        <v>1216</v>
      </c>
      <c r="K94" s="31">
        <v>1228.25</v>
      </c>
      <c r="L94" s="31">
        <v>1275</v>
      </c>
      <c r="M94" s="31">
        <v>1287</v>
      </c>
      <c r="N94" s="31">
        <v>1285.5</v>
      </c>
      <c r="O94" s="32">
        <f t="shared" si="45"/>
        <v>3.6727512645700511</v>
      </c>
      <c r="P94" s="32">
        <f t="shared" si="46"/>
        <v>4.1578277471362002</v>
      </c>
      <c r="Q94" s="32">
        <f t="shared" si="47"/>
        <v>-0.93686354378819114</v>
      </c>
      <c r="R94" s="32">
        <f t="shared" si="48"/>
        <v>1.007401315789469</v>
      </c>
      <c r="S94" s="32">
        <f t="shared" si="41"/>
        <v>3.8062283737024138</v>
      </c>
      <c r="T94" s="32">
        <f t="shared" si="57"/>
        <v>0.94117647058824527</v>
      </c>
      <c r="U94" s="32">
        <f t="shared" si="57"/>
        <v>-0.11655011655011815</v>
      </c>
      <c r="V94" s="29">
        <f t="shared" si="49"/>
        <v>4.7250509164969534</v>
      </c>
      <c r="W94" s="29">
        <f t="shared" si="50"/>
        <v>13.08555091268968</v>
      </c>
      <c r="X94" s="33">
        <f t="shared" si="51"/>
        <v>41.75</v>
      </c>
      <c r="Y94" s="33">
        <f t="shared" si="52"/>
        <v>49</v>
      </c>
      <c r="Z94" s="33">
        <f t="shared" si="53"/>
        <v>-11.5</v>
      </c>
      <c r="AA94" s="33">
        <f t="shared" si="54"/>
        <v>12.25</v>
      </c>
      <c r="AB94" s="33">
        <f t="shared" si="42"/>
        <v>46.75</v>
      </c>
      <c r="AC94" s="33">
        <f t="shared" si="58"/>
        <v>12</v>
      </c>
      <c r="AD94" s="33">
        <f t="shared" si="58"/>
        <v>-1.5</v>
      </c>
      <c r="AE94" s="30">
        <f t="shared" si="55"/>
        <v>58</v>
      </c>
      <c r="AF94" s="30">
        <f t="shared" si="56"/>
        <v>148.75</v>
      </c>
    </row>
    <row r="95" spans="1:32" s="8" customFormat="1" ht="45.75" customHeight="1" x14ac:dyDescent="0.25">
      <c r="A95" s="22">
        <v>49</v>
      </c>
      <c r="B95" s="89"/>
      <c r="C95" s="89"/>
      <c r="D95" s="125"/>
      <c r="E95" s="129"/>
      <c r="F95" s="28" t="s">
        <v>121</v>
      </c>
      <c r="G95" s="31">
        <v>692.5</v>
      </c>
      <c r="H95" s="31">
        <v>728.75</v>
      </c>
      <c r="I95" s="31">
        <v>766.5</v>
      </c>
      <c r="J95" s="31">
        <v>763</v>
      </c>
      <c r="K95" s="31">
        <v>752.25</v>
      </c>
      <c r="L95" s="31">
        <v>762.25</v>
      </c>
      <c r="M95" s="31">
        <v>766.5</v>
      </c>
      <c r="N95" s="31">
        <v>765</v>
      </c>
      <c r="O95" s="32">
        <f t="shared" si="45"/>
        <v>5.2346570397111991</v>
      </c>
      <c r="P95" s="32">
        <f t="shared" si="46"/>
        <v>5.1801029159519674</v>
      </c>
      <c r="Q95" s="32">
        <f t="shared" si="47"/>
        <v>-0.45662100456621557</v>
      </c>
      <c r="R95" s="32">
        <f t="shared" si="48"/>
        <v>-1.4089121887287059</v>
      </c>
      <c r="S95" s="32">
        <f t="shared" si="41"/>
        <v>1.3293452974410203</v>
      </c>
      <c r="T95" s="32">
        <f t="shared" si="57"/>
        <v>0.55755985569039268</v>
      </c>
      <c r="U95" s="32">
        <f t="shared" si="57"/>
        <v>-0.19569471624266699</v>
      </c>
      <c r="V95" s="29">
        <f t="shared" si="49"/>
        <v>-0.19569471624266699</v>
      </c>
      <c r="W95" s="29">
        <f t="shared" si="50"/>
        <v>10.469314079422375</v>
      </c>
      <c r="X95" s="33">
        <f t="shared" si="51"/>
        <v>36.25</v>
      </c>
      <c r="Y95" s="33">
        <f t="shared" si="52"/>
        <v>37.75</v>
      </c>
      <c r="Z95" s="33">
        <f t="shared" si="53"/>
        <v>-3.5</v>
      </c>
      <c r="AA95" s="33">
        <f t="shared" si="54"/>
        <v>-10.75</v>
      </c>
      <c r="AB95" s="33">
        <f t="shared" si="42"/>
        <v>10</v>
      </c>
      <c r="AC95" s="33">
        <f t="shared" si="58"/>
        <v>4.25</v>
      </c>
      <c r="AD95" s="33">
        <f t="shared" si="58"/>
        <v>-1.5</v>
      </c>
      <c r="AE95" s="30">
        <f t="shared" si="55"/>
        <v>-1.5</v>
      </c>
      <c r="AF95" s="30">
        <f t="shared" si="56"/>
        <v>72.5</v>
      </c>
    </row>
    <row r="96" spans="1:32" s="8" customFormat="1" ht="45.75" customHeight="1" x14ac:dyDescent="0.25">
      <c r="A96" s="22">
        <v>50</v>
      </c>
      <c r="B96" s="89"/>
      <c r="C96" s="89"/>
      <c r="D96" s="125"/>
      <c r="E96" s="89" t="s">
        <v>122</v>
      </c>
      <c r="F96" s="27" t="s">
        <v>115</v>
      </c>
      <c r="G96" s="31">
        <v>3343</v>
      </c>
      <c r="H96" s="31">
        <v>3427</v>
      </c>
      <c r="I96" s="31">
        <v>3515</v>
      </c>
      <c r="J96" s="31">
        <v>3479.75</v>
      </c>
      <c r="K96" s="31">
        <v>3537.75</v>
      </c>
      <c r="L96" s="31">
        <v>3591</v>
      </c>
      <c r="M96" s="31">
        <v>3687</v>
      </c>
      <c r="N96" s="31">
        <v>3735.75</v>
      </c>
      <c r="O96" s="32">
        <f t="shared" si="45"/>
        <v>2.5127131319174323</v>
      </c>
      <c r="P96" s="32">
        <f t="shared" si="46"/>
        <v>2.5678435949810341</v>
      </c>
      <c r="Q96" s="32">
        <f t="shared" si="47"/>
        <v>-1.0028449502133663</v>
      </c>
      <c r="R96" s="32">
        <f t="shared" si="48"/>
        <v>1.666786407069476</v>
      </c>
      <c r="S96" s="32">
        <f t="shared" si="41"/>
        <v>1.5051939792240843</v>
      </c>
      <c r="T96" s="32">
        <f t="shared" si="57"/>
        <v>2.6733500417710943</v>
      </c>
      <c r="U96" s="32">
        <f t="shared" si="57"/>
        <v>1.3222131814483395</v>
      </c>
      <c r="V96" s="29">
        <f t="shared" si="49"/>
        <v>6.2802275960170739</v>
      </c>
      <c r="W96" s="29">
        <f t="shared" si="50"/>
        <v>11.74842955429256</v>
      </c>
      <c r="X96" s="33">
        <f t="shared" si="51"/>
        <v>84</v>
      </c>
      <c r="Y96" s="33">
        <f t="shared" si="52"/>
        <v>88</v>
      </c>
      <c r="Z96" s="33">
        <f t="shared" si="53"/>
        <v>-35.25</v>
      </c>
      <c r="AA96" s="33">
        <f t="shared" si="54"/>
        <v>58</v>
      </c>
      <c r="AB96" s="33">
        <f t="shared" si="42"/>
        <v>53.25</v>
      </c>
      <c r="AC96" s="33">
        <f t="shared" si="58"/>
        <v>96</v>
      </c>
      <c r="AD96" s="33">
        <f t="shared" si="58"/>
        <v>48.75</v>
      </c>
      <c r="AE96" s="30">
        <f t="shared" si="55"/>
        <v>220.75</v>
      </c>
      <c r="AF96" s="30">
        <f t="shared" si="56"/>
        <v>392.75</v>
      </c>
    </row>
    <row r="97" spans="1:32" s="8" customFormat="1" ht="45.75" customHeight="1" x14ac:dyDescent="0.25">
      <c r="A97" s="22">
        <v>51</v>
      </c>
      <c r="B97" s="89"/>
      <c r="C97" s="89"/>
      <c r="D97" s="125"/>
      <c r="E97" s="89"/>
      <c r="F97" s="28" t="s">
        <v>120</v>
      </c>
      <c r="G97" s="31">
        <v>3260.25</v>
      </c>
      <c r="H97" s="31">
        <v>3245.25</v>
      </c>
      <c r="I97" s="31">
        <v>3235.25</v>
      </c>
      <c r="J97" s="31">
        <v>3182.25</v>
      </c>
      <c r="K97" s="31">
        <v>3211</v>
      </c>
      <c r="L97" s="31">
        <v>3566.25</v>
      </c>
      <c r="M97" s="31">
        <v>3900.75</v>
      </c>
      <c r="N97" s="31">
        <v>3909.25</v>
      </c>
      <c r="O97" s="32">
        <f t="shared" si="45"/>
        <v>-0.4600874166091562</v>
      </c>
      <c r="P97" s="32">
        <f t="shared" si="46"/>
        <v>-0.30814267005623286</v>
      </c>
      <c r="Q97" s="32">
        <f t="shared" si="47"/>
        <v>-1.6382041573294148</v>
      </c>
      <c r="R97" s="32">
        <f t="shared" si="48"/>
        <v>0.90344881766046825</v>
      </c>
      <c r="S97" s="32">
        <f t="shared" si="41"/>
        <v>11.063531610090305</v>
      </c>
      <c r="T97" s="32">
        <f t="shared" si="57"/>
        <v>9.3796004206098793</v>
      </c>
      <c r="U97" s="32">
        <f t="shared" si="57"/>
        <v>0.2179068127924122</v>
      </c>
      <c r="V97" s="29">
        <f t="shared" si="49"/>
        <v>20.833011359245802</v>
      </c>
      <c r="W97" s="29">
        <f t="shared" si="50"/>
        <v>19.906448891956142</v>
      </c>
      <c r="X97" s="33">
        <f t="shared" si="51"/>
        <v>-15</v>
      </c>
      <c r="Y97" s="33">
        <f t="shared" si="52"/>
        <v>-10</v>
      </c>
      <c r="Z97" s="33">
        <f t="shared" si="53"/>
        <v>-53</v>
      </c>
      <c r="AA97" s="33">
        <f t="shared" si="54"/>
        <v>28.75</v>
      </c>
      <c r="AB97" s="33">
        <f t="shared" si="42"/>
        <v>355.25</v>
      </c>
      <c r="AC97" s="33">
        <f t="shared" si="58"/>
        <v>334.5</v>
      </c>
      <c r="AD97" s="33">
        <f t="shared" si="58"/>
        <v>8.5</v>
      </c>
      <c r="AE97" s="30">
        <f t="shared" si="55"/>
        <v>674</v>
      </c>
      <c r="AF97" s="30">
        <f t="shared" si="56"/>
        <v>649</v>
      </c>
    </row>
    <row r="98" spans="1:32" s="8" customFormat="1" ht="45.75" customHeight="1" x14ac:dyDescent="0.25">
      <c r="A98" s="22">
        <v>52</v>
      </c>
      <c r="B98" s="89"/>
      <c r="C98" s="89"/>
      <c r="D98" s="125"/>
      <c r="E98" s="89"/>
      <c r="F98" s="28" t="s">
        <v>123</v>
      </c>
      <c r="G98" s="31">
        <v>3815.75</v>
      </c>
      <c r="H98" s="31">
        <v>3910.25</v>
      </c>
      <c r="I98" s="31">
        <v>4035.75</v>
      </c>
      <c r="J98" s="31">
        <v>4008</v>
      </c>
      <c r="K98" s="31">
        <v>4028</v>
      </c>
      <c r="L98" s="31">
        <v>4081.75</v>
      </c>
      <c r="M98" s="31">
        <v>4201.5</v>
      </c>
      <c r="N98" s="31">
        <v>4252.25</v>
      </c>
      <c r="O98" s="32">
        <f t="shared" si="45"/>
        <v>2.4765773439035632</v>
      </c>
      <c r="P98" s="32">
        <f t="shared" si="46"/>
        <v>3.2095134582187823</v>
      </c>
      <c r="Q98" s="32">
        <f t="shared" si="47"/>
        <v>-0.68760453447314074</v>
      </c>
      <c r="R98" s="32">
        <f t="shared" si="48"/>
        <v>0.49900199600798611</v>
      </c>
      <c r="S98" s="32">
        <f t="shared" si="41"/>
        <v>1.3344091360476762</v>
      </c>
      <c r="T98" s="32">
        <f t="shared" si="57"/>
        <v>2.9337906535187086</v>
      </c>
      <c r="U98" s="32">
        <f t="shared" si="57"/>
        <v>1.2079019397834179</v>
      </c>
      <c r="V98" s="29">
        <f t="shared" si="49"/>
        <v>5.3645542959796844</v>
      </c>
      <c r="W98" s="29">
        <f t="shared" si="50"/>
        <v>11.439428683745012</v>
      </c>
      <c r="X98" s="33">
        <f t="shared" si="51"/>
        <v>94.5</v>
      </c>
      <c r="Y98" s="33">
        <f t="shared" si="52"/>
        <v>125.5</v>
      </c>
      <c r="Z98" s="33">
        <f t="shared" si="53"/>
        <v>-27.75</v>
      </c>
      <c r="AA98" s="33">
        <f t="shared" si="54"/>
        <v>20</v>
      </c>
      <c r="AB98" s="33">
        <f t="shared" si="42"/>
        <v>53.75</v>
      </c>
      <c r="AC98" s="33">
        <f t="shared" si="58"/>
        <v>119.75</v>
      </c>
      <c r="AD98" s="33">
        <f t="shared" si="58"/>
        <v>50.75</v>
      </c>
      <c r="AE98" s="30">
        <f t="shared" si="55"/>
        <v>216.5</v>
      </c>
      <c r="AF98" s="30">
        <f t="shared" si="56"/>
        <v>436.5</v>
      </c>
    </row>
    <row r="99" spans="1:32" s="8" customFormat="1" ht="45.75" customHeight="1" x14ac:dyDescent="0.25">
      <c r="A99" s="22">
        <v>53</v>
      </c>
      <c r="B99" s="89"/>
      <c r="C99" s="89"/>
      <c r="D99" s="125"/>
      <c r="E99" s="89"/>
      <c r="F99" s="28" t="s">
        <v>121</v>
      </c>
      <c r="G99" s="31">
        <v>1708.25</v>
      </c>
      <c r="H99" s="31">
        <v>1813.25</v>
      </c>
      <c r="I99" s="31">
        <v>1843.25</v>
      </c>
      <c r="J99" s="31">
        <v>1788.75</v>
      </c>
      <c r="K99" s="31">
        <v>1868.5</v>
      </c>
      <c r="L99" s="31">
        <v>1908</v>
      </c>
      <c r="M99" s="31">
        <v>1881.5</v>
      </c>
      <c r="N99" s="31">
        <v>1938.5</v>
      </c>
      <c r="O99" s="32">
        <f t="shared" si="45"/>
        <v>6.1466412995755837</v>
      </c>
      <c r="P99" s="32">
        <f t="shared" si="46"/>
        <v>1.654487798152493</v>
      </c>
      <c r="Q99" s="32">
        <f t="shared" si="47"/>
        <v>-2.9567340295673428</v>
      </c>
      <c r="R99" s="32">
        <f t="shared" si="48"/>
        <v>4.4584206848357733</v>
      </c>
      <c r="S99" s="32">
        <f t="shared" ref="S99:S119" si="59">(L99/K99-1)*100</f>
        <v>2.1139951833021087</v>
      </c>
      <c r="T99" s="32">
        <f t="shared" si="57"/>
        <v>-1.388888888888884</v>
      </c>
      <c r="U99" s="32">
        <f t="shared" si="57"/>
        <v>3.0294977411639668</v>
      </c>
      <c r="V99" s="29">
        <f t="shared" si="49"/>
        <v>5.1675030516750375</v>
      </c>
      <c r="W99" s="29">
        <f t="shared" si="50"/>
        <v>13.478706278355034</v>
      </c>
      <c r="X99" s="33">
        <f t="shared" si="51"/>
        <v>105</v>
      </c>
      <c r="Y99" s="33">
        <f t="shared" si="52"/>
        <v>30</v>
      </c>
      <c r="Z99" s="33">
        <f t="shared" si="53"/>
        <v>-54.5</v>
      </c>
      <c r="AA99" s="33">
        <f t="shared" si="54"/>
        <v>79.75</v>
      </c>
      <c r="AB99" s="33">
        <f t="shared" ref="AB99:AB119" si="60">L99-K99</f>
        <v>39.5</v>
      </c>
      <c r="AC99" s="33">
        <f t="shared" si="58"/>
        <v>-26.5</v>
      </c>
      <c r="AD99" s="33">
        <f t="shared" si="58"/>
        <v>57</v>
      </c>
      <c r="AE99" s="30">
        <f t="shared" si="55"/>
        <v>95.25</v>
      </c>
      <c r="AF99" s="30">
        <f t="shared" si="56"/>
        <v>230.25</v>
      </c>
    </row>
    <row r="100" spans="1:32" s="8" customFormat="1" ht="28.5" customHeight="1" x14ac:dyDescent="0.25">
      <c r="A100" s="22">
        <v>54</v>
      </c>
      <c r="B100" s="89"/>
      <c r="C100" s="89"/>
      <c r="D100" s="125" t="s">
        <v>161</v>
      </c>
      <c r="E100" s="130" t="s">
        <v>115</v>
      </c>
      <c r="F100" s="130"/>
      <c r="G100" s="31">
        <v>5959.5</v>
      </c>
      <c r="H100" s="31">
        <v>6172.5</v>
      </c>
      <c r="I100" s="31">
        <v>6097.75</v>
      </c>
      <c r="J100" s="31">
        <v>5982.75</v>
      </c>
      <c r="K100" s="31">
        <v>5653</v>
      </c>
      <c r="L100" s="31">
        <v>5584.5</v>
      </c>
      <c r="M100" s="31">
        <v>5703.5</v>
      </c>
      <c r="N100" s="31">
        <v>5884.5</v>
      </c>
      <c r="O100" s="32">
        <f t="shared" si="45"/>
        <v>3.5741253460860767</v>
      </c>
      <c r="P100" s="32">
        <f t="shared" si="46"/>
        <v>-1.2110166059133287</v>
      </c>
      <c r="Q100" s="32">
        <f t="shared" si="47"/>
        <v>-1.8859415358123854</v>
      </c>
      <c r="R100" s="32">
        <f t="shared" si="48"/>
        <v>-5.5116794116418006</v>
      </c>
      <c r="S100" s="32">
        <f t="shared" si="59"/>
        <v>-1.2117459755881854</v>
      </c>
      <c r="T100" s="32">
        <f t="shared" si="57"/>
        <v>2.1308980213089912</v>
      </c>
      <c r="U100" s="32">
        <f t="shared" si="57"/>
        <v>3.1734899623038437</v>
      </c>
      <c r="V100" s="29">
        <f t="shared" si="49"/>
        <v>-3.4971915870607995</v>
      </c>
      <c r="W100" s="29">
        <f t="shared" si="50"/>
        <v>-1.2584948401711538</v>
      </c>
      <c r="X100" s="33">
        <f t="shared" si="51"/>
        <v>213</v>
      </c>
      <c r="Y100" s="33">
        <f t="shared" si="52"/>
        <v>-74.75</v>
      </c>
      <c r="Z100" s="33">
        <f t="shared" si="53"/>
        <v>-115</v>
      </c>
      <c r="AA100" s="33">
        <f t="shared" si="54"/>
        <v>-329.75</v>
      </c>
      <c r="AB100" s="33">
        <f t="shared" si="60"/>
        <v>-68.5</v>
      </c>
      <c r="AC100" s="33">
        <f t="shared" si="58"/>
        <v>119</v>
      </c>
      <c r="AD100" s="33">
        <f t="shared" si="58"/>
        <v>181</v>
      </c>
      <c r="AE100" s="30">
        <f t="shared" si="55"/>
        <v>-213.25</v>
      </c>
      <c r="AF100" s="30">
        <f t="shared" si="56"/>
        <v>-75</v>
      </c>
    </row>
    <row r="101" spans="1:32" s="8" customFormat="1" ht="28.5" customHeight="1" x14ac:dyDescent="0.25">
      <c r="A101" s="22">
        <v>55</v>
      </c>
      <c r="B101" s="89"/>
      <c r="C101" s="89"/>
      <c r="D101" s="125"/>
      <c r="E101" s="130" t="s">
        <v>124</v>
      </c>
      <c r="F101" s="130"/>
      <c r="G101" s="31"/>
      <c r="H101" s="31"/>
      <c r="I101" s="31"/>
      <c r="J101" s="31"/>
      <c r="K101" s="31">
        <v>6110.5</v>
      </c>
      <c r="L101" s="31">
        <v>6113</v>
      </c>
      <c r="M101" s="31">
        <v>6314.75</v>
      </c>
      <c r="N101" s="31">
        <v>6352.25</v>
      </c>
      <c r="O101" s="29"/>
      <c r="P101" s="29"/>
      <c r="Q101" s="29"/>
      <c r="R101" s="29"/>
      <c r="S101" s="32">
        <f t="shared" si="59"/>
        <v>4.09131822273201E-2</v>
      </c>
      <c r="T101" s="32">
        <f t="shared" si="57"/>
        <v>3.300343530181582</v>
      </c>
      <c r="U101" s="32">
        <f t="shared" si="57"/>
        <v>0.59384773744011188</v>
      </c>
      <c r="V101" s="29"/>
      <c r="W101" s="29"/>
      <c r="X101" s="29"/>
      <c r="Y101" s="29"/>
      <c r="Z101" s="29"/>
      <c r="AA101" s="29"/>
      <c r="AB101" s="33">
        <f t="shared" si="60"/>
        <v>2.5</v>
      </c>
      <c r="AC101" s="33">
        <f t="shared" si="58"/>
        <v>201.75</v>
      </c>
      <c r="AD101" s="33">
        <f t="shared" si="58"/>
        <v>37.5</v>
      </c>
      <c r="AE101" s="30"/>
      <c r="AF101" s="30"/>
    </row>
    <row r="102" spans="1:32" s="8" customFormat="1" ht="28.5" customHeight="1" x14ac:dyDescent="0.25">
      <c r="A102" s="22">
        <v>56</v>
      </c>
      <c r="B102" s="89"/>
      <c r="C102" s="89"/>
      <c r="D102" s="125"/>
      <c r="E102" s="130" t="s">
        <v>125</v>
      </c>
      <c r="F102" s="130"/>
      <c r="G102" s="31"/>
      <c r="H102" s="31"/>
      <c r="I102" s="31"/>
      <c r="J102" s="31"/>
      <c r="K102" s="31">
        <v>3352.75</v>
      </c>
      <c r="L102" s="31">
        <v>3418</v>
      </c>
      <c r="M102" s="31">
        <v>3324.75</v>
      </c>
      <c r="N102" s="31">
        <v>3874.25</v>
      </c>
      <c r="O102" s="29"/>
      <c r="P102" s="29"/>
      <c r="Q102" s="29"/>
      <c r="R102" s="29"/>
      <c r="S102" s="32">
        <f t="shared" si="59"/>
        <v>1.9461635970472013</v>
      </c>
      <c r="T102" s="32">
        <f t="shared" ref="T102:U117" si="61">(M102/L102-1)*100</f>
        <v>-2.7282036278525434</v>
      </c>
      <c r="U102" s="32">
        <f t="shared" si="61"/>
        <v>16.527558463042325</v>
      </c>
      <c r="V102" s="29"/>
      <c r="W102" s="29"/>
      <c r="X102" s="29"/>
      <c r="Y102" s="29"/>
      <c r="Z102" s="29"/>
      <c r="AA102" s="29"/>
      <c r="AB102" s="33">
        <f t="shared" si="60"/>
        <v>65.25</v>
      </c>
      <c r="AC102" s="33">
        <f t="shared" ref="AC102:AD117" si="62">M102-L102</f>
        <v>-93.25</v>
      </c>
      <c r="AD102" s="33">
        <f t="shared" si="62"/>
        <v>549.5</v>
      </c>
      <c r="AE102" s="30"/>
      <c r="AF102" s="30"/>
    </row>
    <row r="103" spans="1:32" s="8" customFormat="1" ht="28.5" customHeight="1" x14ac:dyDescent="0.25">
      <c r="A103" s="22">
        <v>57</v>
      </c>
      <c r="B103" s="89"/>
      <c r="C103" s="89"/>
      <c r="D103" s="125" t="s">
        <v>126</v>
      </c>
      <c r="E103" s="130" t="s">
        <v>115</v>
      </c>
      <c r="F103" s="130"/>
      <c r="G103" s="31">
        <v>1709.5</v>
      </c>
      <c r="H103" s="31">
        <v>1780.5</v>
      </c>
      <c r="I103" s="31">
        <v>1822.75</v>
      </c>
      <c r="J103" s="31">
        <v>1751.75</v>
      </c>
      <c r="K103" s="31">
        <v>1694</v>
      </c>
      <c r="L103" s="31">
        <v>1684</v>
      </c>
      <c r="M103" s="31">
        <v>1700.25</v>
      </c>
      <c r="N103" s="31">
        <v>1698.5</v>
      </c>
      <c r="O103" s="32">
        <f>(H103/G103-1)*100</f>
        <v>4.153261187481716</v>
      </c>
      <c r="P103" s="32">
        <f>(I103/H103-1)*100</f>
        <v>2.3729289525414199</v>
      </c>
      <c r="Q103" s="32">
        <f>(J103/I103-1)*100</f>
        <v>-3.8952132766424397</v>
      </c>
      <c r="R103" s="32">
        <f>(K103/J103-1)*100</f>
        <v>-3.2967032967032961</v>
      </c>
      <c r="S103" s="32">
        <f t="shared" si="59"/>
        <v>-0.59031877213695516</v>
      </c>
      <c r="T103" s="32">
        <f t="shared" si="61"/>
        <v>0.96496437054631734</v>
      </c>
      <c r="U103" s="32">
        <f t="shared" si="61"/>
        <v>-0.10292604028819818</v>
      </c>
      <c r="V103" s="29">
        <f>(N103/I103-1)*100</f>
        <v>-6.8166232341242639</v>
      </c>
      <c r="W103" s="29">
        <f>(N103/G103-1)*100</f>
        <v>-0.64346300087745334</v>
      </c>
      <c r="X103" s="33">
        <f>H103-G103</f>
        <v>71</v>
      </c>
      <c r="Y103" s="33">
        <f>I103-H103</f>
        <v>42.25</v>
      </c>
      <c r="Z103" s="33">
        <f>J103-I103</f>
        <v>-71</v>
      </c>
      <c r="AA103" s="33">
        <f>K103-J103</f>
        <v>-57.75</v>
      </c>
      <c r="AB103" s="33">
        <f t="shared" si="60"/>
        <v>-10</v>
      </c>
      <c r="AC103" s="33">
        <f t="shared" si="62"/>
        <v>16.25</v>
      </c>
      <c r="AD103" s="33">
        <f t="shared" si="62"/>
        <v>-1.75</v>
      </c>
      <c r="AE103" s="30">
        <f>N103-I103</f>
        <v>-124.25</v>
      </c>
      <c r="AF103" s="30">
        <f>N103-G103</f>
        <v>-11</v>
      </c>
    </row>
    <row r="104" spans="1:32" s="8" customFormat="1" ht="28.5" customHeight="1" x14ac:dyDescent="0.25">
      <c r="A104" s="22">
        <v>58</v>
      </c>
      <c r="B104" s="89"/>
      <c r="C104" s="89"/>
      <c r="D104" s="125"/>
      <c r="E104" s="130" t="s">
        <v>124</v>
      </c>
      <c r="F104" s="130"/>
      <c r="G104" s="31"/>
      <c r="H104" s="31"/>
      <c r="I104" s="31"/>
      <c r="J104" s="31"/>
      <c r="K104" s="31">
        <v>3219.75</v>
      </c>
      <c r="L104" s="31">
        <v>3164.25</v>
      </c>
      <c r="M104" s="31">
        <v>3236.75</v>
      </c>
      <c r="N104" s="31">
        <v>3134.5</v>
      </c>
      <c r="O104" s="29"/>
      <c r="P104" s="29"/>
      <c r="Q104" s="29"/>
      <c r="R104" s="29"/>
      <c r="S104" s="32">
        <f t="shared" si="59"/>
        <v>-1.723736314931279</v>
      </c>
      <c r="T104" s="32">
        <f t="shared" si="61"/>
        <v>2.2912222485581113</v>
      </c>
      <c r="U104" s="32">
        <f t="shared" si="61"/>
        <v>-3.1590329806132744</v>
      </c>
      <c r="V104" s="29"/>
      <c r="W104" s="29"/>
      <c r="X104" s="29"/>
      <c r="Y104" s="29"/>
      <c r="Z104" s="29"/>
      <c r="AA104" s="29"/>
      <c r="AB104" s="33">
        <f t="shared" si="60"/>
        <v>-55.5</v>
      </c>
      <c r="AC104" s="33">
        <f t="shared" si="62"/>
        <v>72.5</v>
      </c>
      <c r="AD104" s="33">
        <f t="shared" si="62"/>
        <v>-102.25</v>
      </c>
      <c r="AE104" s="30"/>
      <c r="AF104" s="30"/>
    </row>
    <row r="105" spans="1:32" s="10" customFormat="1" ht="26.25" customHeight="1" x14ac:dyDescent="0.25">
      <c r="A105" s="22">
        <v>59</v>
      </c>
      <c r="B105" s="89"/>
      <c r="C105" s="89"/>
      <c r="D105" s="125"/>
      <c r="E105" s="130" t="s">
        <v>125</v>
      </c>
      <c r="F105" s="130"/>
      <c r="G105" s="31"/>
      <c r="H105" s="31"/>
      <c r="I105" s="31"/>
      <c r="J105" s="31"/>
      <c r="K105" s="31">
        <v>1331.5</v>
      </c>
      <c r="L105" s="31">
        <v>1343.5</v>
      </c>
      <c r="M105" s="31">
        <v>1330.75</v>
      </c>
      <c r="N105" s="31">
        <v>1335.75</v>
      </c>
      <c r="O105" s="29"/>
      <c r="P105" s="29"/>
      <c r="Q105" s="29"/>
      <c r="R105" s="29"/>
      <c r="S105" s="32">
        <f t="shared" si="59"/>
        <v>0.90123920390536849</v>
      </c>
      <c r="T105" s="32">
        <f t="shared" si="61"/>
        <v>-0.949013770003726</v>
      </c>
      <c r="U105" s="32">
        <f t="shared" si="61"/>
        <v>0.37572797294758153</v>
      </c>
      <c r="V105" s="29"/>
      <c r="W105" s="29"/>
      <c r="X105" s="29"/>
      <c r="Y105" s="29"/>
      <c r="Z105" s="29"/>
      <c r="AA105" s="29"/>
      <c r="AB105" s="33">
        <f t="shared" si="60"/>
        <v>12</v>
      </c>
      <c r="AC105" s="33">
        <f t="shared" si="62"/>
        <v>-12.75</v>
      </c>
      <c r="AD105" s="33">
        <f t="shared" si="62"/>
        <v>5</v>
      </c>
      <c r="AE105" s="30"/>
      <c r="AF105" s="30"/>
    </row>
    <row r="106" spans="1:32" s="8" customFormat="1" ht="35.25" customHeight="1" x14ac:dyDescent="0.25">
      <c r="A106" s="22">
        <v>60</v>
      </c>
      <c r="B106" s="89"/>
      <c r="C106" s="89"/>
      <c r="D106" s="113" t="s">
        <v>128</v>
      </c>
      <c r="E106" s="113"/>
      <c r="F106" s="113"/>
      <c r="G106" s="31">
        <v>1204</v>
      </c>
      <c r="H106" s="31">
        <v>1250</v>
      </c>
      <c r="I106" s="31">
        <v>1293.25</v>
      </c>
      <c r="J106" s="31">
        <v>1273.25</v>
      </c>
      <c r="K106" s="31">
        <v>1230</v>
      </c>
      <c r="L106" s="31">
        <v>1330.5</v>
      </c>
      <c r="M106" s="31">
        <v>1318</v>
      </c>
      <c r="N106" s="31">
        <v>1345.5</v>
      </c>
      <c r="O106" s="32">
        <f t="shared" ref="O106:O119" si="63">(H106/G106-1)*100</f>
        <v>3.8205980066445155</v>
      </c>
      <c r="P106" s="32">
        <f t="shared" ref="P106:P119" si="64">(I106/H106-1)*100</f>
        <v>3.4599999999999964</v>
      </c>
      <c r="Q106" s="32">
        <f t="shared" ref="Q106:Q119" si="65">(J106/I106-1)*100</f>
        <v>-1.5464913976416028</v>
      </c>
      <c r="R106" s="32">
        <f t="shared" ref="R106:R119" si="66">(K106/J106-1)*100</f>
        <v>-3.3968191635578293</v>
      </c>
      <c r="S106" s="32">
        <f t="shared" si="59"/>
        <v>8.1707317073170813</v>
      </c>
      <c r="T106" s="32">
        <f t="shared" si="61"/>
        <v>-0.93949642991356663</v>
      </c>
      <c r="U106" s="32">
        <f t="shared" si="61"/>
        <v>2.0864946889226132</v>
      </c>
      <c r="V106" s="29">
        <f t="shared" ref="V106:V119" si="67">(N106/I106-1)*100</f>
        <v>4.0402087763386829</v>
      </c>
      <c r="W106" s="29">
        <f t="shared" ref="W106:W119" si="68">(N106/G106-1)*100</f>
        <v>11.752491694352152</v>
      </c>
      <c r="X106" s="33">
        <f t="shared" ref="X106:X119" si="69">H106-G106</f>
        <v>46</v>
      </c>
      <c r="Y106" s="33">
        <f t="shared" ref="Y106:Y119" si="70">I106-H106</f>
        <v>43.25</v>
      </c>
      <c r="Z106" s="33">
        <f t="shared" ref="Z106:Z119" si="71">J106-I106</f>
        <v>-20</v>
      </c>
      <c r="AA106" s="33">
        <f t="shared" ref="AA106:AA119" si="72">K106-J106</f>
        <v>-43.25</v>
      </c>
      <c r="AB106" s="33">
        <f t="shared" si="60"/>
        <v>100.5</v>
      </c>
      <c r="AC106" s="33">
        <f t="shared" si="62"/>
        <v>-12.5</v>
      </c>
      <c r="AD106" s="33">
        <f t="shared" si="62"/>
        <v>27.5</v>
      </c>
      <c r="AE106" s="30">
        <f t="shared" ref="AE106:AE119" si="73">N106-I106</f>
        <v>52.25</v>
      </c>
      <c r="AF106" s="30">
        <f t="shared" ref="AF106:AF119" si="74">N106-G106</f>
        <v>141.5</v>
      </c>
    </row>
    <row r="107" spans="1:32" s="8" customFormat="1" ht="35.25" customHeight="1" x14ac:dyDescent="0.25">
      <c r="A107" s="22">
        <v>61</v>
      </c>
      <c r="B107" s="89"/>
      <c r="C107" s="89"/>
      <c r="D107" s="113" t="s">
        <v>202</v>
      </c>
      <c r="E107" s="113"/>
      <c r="F107" s="113"/>
      <c r="G107" s="31">
        <v>2218.75</v>
      </c>
      <c r="H107" s="31">
        <v>2260.75</v>
      </c>
      <c r="I107" s="31">
        <v>2321.75</v>
      </c>
      <c r="J107" s="31">
        <v>2328</v>
      </c>
      <c r="K107" s="31">
        <v>2253.75</v>
      </c>
      <c r="L107" s="31">
        <v>2286</v>
      </c>
      <c r="M107" s="31">
        <v>2339.75</v>
      </c>
      <c r="N107" s="31">
        <v>2327.75</v>
      </c>
      <c r="O107" s="32">
        <f t="shared" si="63"/>
        <v>1.8929577464788627</v>
      </c>
      <c r="P107" s="32">
        <f t="shared" si="64"/>
        <v>2.6982196173836126</v>
      </c>
      <c r="Q107" s="32">
        <f t="shared" si="65"/>
        <v>0.26919349628513611</v>
      </c>
      <c r="R107" s="32">
        <f t="shared" si="66"/>
        <v>-3.1894329896907214</v>
      </c>
      <c r="S107" s="32">
        <f t="shared" si="59"/>
        <v>1.430948419301159</v>
      </c>
      <c r="T107" s="32">
        <f t="shared" si="61"/>
        <v>2.35126859142607</v>
      </c>
      <c r="U107" s="32">
        <f t="shared" si="61"/>
        <v>-0.51287530719094088</v>
      </c>
      <c r="V107" s="29">
        <f t="shared" si="67"/>
        <v>0.25842575643373333</v>
      </c>
      <c r="W107" s="29">
        <f t="shared" si="68"/>
        <v>4.9126760563380278</v>
      </c>
      <c r="X107" s="33">
        <f t="shared" si="69"/>
        <v>42</v>
      </c>
      <c r="Y107" s="33">
        <f t="shared" si="70"/>
        <v>61</v>
      </c>
      <c r="Z107" s="33">
        <f t="shared" si="71"/>
        <v>6.25</v>
      </c>
      <c r="AA107" s="33">
        <f t="shared" si="72"/>
        <v>-74.25</v>
      </c>
      <c r="AB107" s="33">
        <f t="shared" si="60"/>
        <v>32.25</v>
      </c>
      <c r="AC107" s="33">
        <f t="shared" si="62"/>
        <v>53.75</v>
      </c>
      <c r="AD107" s="33">
        <f t="shared" si="62"/>
        <v>-12</v>
      </c>
      <c r="AE107" s="30">
        <f t="shared" si="73"/>
        <v>6</v>
      </c>
      <c r="AF107" s="30">
        <f t="shared" si="74"/>
        <v>109</v>
      </c>
    </row>
    <row r="108" spans="1:32" s="8" customFormat="1" ht="35.25" customHeight="1" x14ac:dyDescent="0.25">
      <c r="A108" s="22">
        <v>62</v>
      </c>
      <c r="B108" s="89"/>
      <c r="C108" s="89"/>
      <c r="D108" s="113" t="s">
        <v>130</v>
      </c>
      <c r="E108" s="113"/>
      <c r="F108" s="113"/>
      <c r="G108" s="31">
        <v>1823.5</v>
      </c>
      <c r="H108" s="31">
        <v>1934.25</v>
      </c>
      <c r="I108" s="31">
        <v>1918</v>
      </c>
      <c r="J108" s="31">
        <v>1850.5</v>
      </c>
      <c r="K108" s="31">
        <v>1855.5</v>
      </c>
      <c r="L108" s="31">
        <v>1815.25</v>
      </c>
      <c r="M108" s="31">
        <v>1800.75</v>
      </c>
      <c r="N108" s="31">
        <v>1778</v>
      </c>
      <c r="O108" s="32">
        <f t="shared" si="63"/>
        <v>6.0734850562105924</v>
      </c>
      <c r="P108" s="32">
        <f t="shared" si="64"/>
        <v>-0.84011890913791021</v>
      </c>
      <c r="Q108" s="32">
        <f t="shared" si="65"/>
        <v>-3.5192909280500562</v>
      </c>
      <c r="R108" s="32">
        <f t="shared" si="66"/>
        <v>0.27019724398811285</v>
      </c>
      <c r="S108" s="32">
        <f t="shared" si="59"/>
        <v>-2.1692266235516011</v>
      </c>
      <c r="T108" s="32">
        <f t="shared" si="61"/>
        <v>-0.79878804572373063</v>
      </c>
      <c r="U108" s="32">
        <f t="shared" si="61"/>
        <v>-1.263362487852282</v>
      </c>
      <c r="V108" s="29">
        <f t="shared" si="67"/>
        <v>-7.2992700729927034</v>
      </c>
      <c r="W108" s="29">
        <f t="shared" si="68"/>
        <v>-2.4952015355086399</v>
      </c>
      <c r="X108" s="33">
        <f t="shared" si="69"/>
        <v>110.75</v>
      </c>
      <c r="Y108" s="33">
        <f t="shared" si="70"/>
        <v>-16.25</v>
      </c>
      <c r="Z108" s="33">
        <f t="shared" si="71"/>
        <v>-67.5</v>
      </c>
      <c r="AA108" s="33">
        <f t="shared" si="72"/>
        <v>5</v>
      </c>
      <c r="AB108" s="33">
        <f t="shared" si="60"/>
        <v>-40.25</v>
      </c>
      <c r="AC108" s="33">
        <f t="shared" si="62"/>
        <v>-14.5</v>
      </c>
      <c r="AD108" s="33">
        <f t="shared" si="62"/>
        <v>-22.75</v>
      </c>
      <c r="AE108" s="30">
        <f t="shared" si="73"/>
        <v>-140</v>
      </c>
      <c r="AF108" s="30">
        <f t="shared" si="74"/>
        <v>-45.5</v>
      </c>
    </row>
    <row r="109" spans="1:32" s="8" customFormat="1" ht="35.25" customHeight="1" x14ac:dyDescent="0.25">
      <c r="A109" s="22">
        <v>63</v>
      </c>
      <c r="B109" s="89"/>
      <c r="C109" s="89"/>
      <c r="D109" s="113" t="s">
        <v>131</v>
      </c>
      <c r="E109" s="113"/>
      <c r="F109" s="113"/>
      <c r="G109" s="31">
        <v>1905.25</v>
      </c>
      <c r="H109" s="31">
        <v>1958.75</v>
      </c>
      <c r="I109" s="31">
        <v>1950.5</v>
      </c>
      <c r="J109" s="31">
        <v>1904.25</v>
      </c>
      <c r="K109" s="31">
        <v>1861.25</v>
      </c>
      <c r="L109" s="31">
        <v>1871.25</v>
      </c>
      <c r="M109" s="31">
        <v>1849.5</v>
      </c>
      <c r="N109" s="31">
        <v>1863.75</v>
      </c>
      <c r="O109" s="32">
        <f t="shared" si="63"/>
        <v>2.8080304421991942</v>
      </c>
      <c r="P109" s="32">
        <f t="shared" si="64"/>
        <v>-0.42118698149330447</v>
      </c>
      <c r="Q109" s="32">
        <f t="shared" si="65"/>
        <v>-2.3711868751602139</v>
      </c>
      <c r="R109" s="32">
        <f t="shared" si="66"/>
        <v>-2.2581068662202997</v>
      </c>
      <c r="S109" s="32">
        <f t="shared" si="59"/>
        <v>0.53727333781061759</v>
      </c>
      <c r="T109" s="32">
        <f t="shared" si="61"/>
        <v>-1.1623246492985961</v>
      </c>
      <c r="U109" s="32">
        <f t="shared" si="61"/>
        <v>0.77047850770477488</v>
      </c>
      <c r="V109" s="29">
        <f t="shared" si="67"/>
        <v>-4.4475775442194276</v>
      </c>
      <c r="W109" s="29">
        <f t="shared" si="68"/>
        <v>-2.1781918383414256</v>
      </c>
      <c r="X109" s="33">
        <f t="shared" si="69"/>
        <v>53.5</v>
      </c>
      <c r="Y109" s="33">
        <f t="shared" si="70"/>
        <v>-8.25</v>
      </c>
      <c r="Z109" s="33">
        <f t="shared" si="71"/>
        <v>-46.25</v>
      </c>
      <c r="AA109" s="33">
        <f t="shared" si="72"/>
        <v>-43</v>
      </c>
      <c r="AB109" s="33">
        <f t="shared" si="60"/>
        <v>10</v>
      </c>
      <c r="AC109" s="33">
        <f t="shared" si="62"/>
        <v>-21.75</v>
      </c>
      <c r="AD109" s="33">
        <f t="shared" si="62"/>
        <v>14.25</v>
      </c>
      <c r="AE109" s="30">
        <f t="shared" si="73"/>
        <v>-86.75</v>
      </c>
      <c r="AF109" s="30">
        <f t="shared" si="74"/>
        <v>-41.5</v>
      </c>
    </row>
    <row r="110" spans="1:32" s="8" customFormat="1" ht="35.25" customHeight="1" x14ac:dyDescent="0.25">
      <c r="A110" s="22">
        <v>64</v>
      </c>
      <c r="B110" s="89"/>
      <c r="C110" s="89"/>
      <c r="D110" s="113" t="s">
        <v>132</v>
      </c>
      <c r="E110" s="113"/>
      <c r="F110" s="113"/>
      <c r="G110" s="31">
        <v>2331.5</v>
      </c>
      <c r="H110" s="31">
        <v>2377</v>
      </c>
      <c r="I110" s="31">
        <v>2443.75</v>
      </c>
      <c r="J110" s="31">
        <v>2351.25</v>
      </c>
      <c r="K110" s="31">
        <v>2298.25</v>
      </c>
      <c r="L110" s="31">
        <v>2248</v>
      </c>
      <c r="M110" s="31">
        <v>2255.75</v>
      </c>
      <c r="N110" s="31">
        <v>2244.75</v>
      </c>
      <c r="O110" s="32">
        <f t="shared" si="63"/>
        <v>1.9515333476302743</v>
      </c>
      <c r="P110" s="32">
        <f t="shared" si="64"/>
        <v>2.8081615481699629</v>
      </c>
      <c r="Q110" s="32">
        <f t="shared" si="65"/>
        <v>-3.7851662404092101</v>
      </c>
      <c r="R110" s="32">
        <f t="shared" si="66"/>
        <v>-2.2541201488569862</v>
      </c>
      <c r="S110" s="32">
        <f t="shared" si="59"/>
        <v>-2.1864462090721237</v>
      </c>
      <c r="T110" s="32">
        <f t="shared" si="61"/>
        <v>0.34475088967971246</v>
      </c>
      <c r="U110" s="32">
        <f t="shared" si="61"/>
        <v>-0.48764269090103562</v>
      </c>
      <c r="V110" s="29">
        <f t="shared" si="67"/>
        <v>-8.1432225063938652</v>
      </c>
      <c r="W110" s="29">
        <f t="shared" si="68"/>
        <v>-3.7207806133390475</v>
      </c>
      <c r="X110" s="33">
        <f t="shared" si="69"/>
        <v>45.5</v>
      </c>
      <c r="Y110" s="33">
        <f t="shared" si="70"/>
        <v>66.75</v>
      </c>
      <c r="Z110" s="33">
        <f t="shared" si="71"/>
        <v>-92.5</v>
      </c>
      <c r="AA110" s="33">
        <f t="shared" si="72"/>
        <v>-53</v>
      </c>
      <c r="AB110" s="33">
        <f t="shared" si="60"/>
        <v>-50.25</v>
      </c>
      <c r="AC110" s="33">
        <f t="shared" si="62"/>
        <v>7.75</v>
      </c>
      <c r="AD110" s="33">
        <f t="shared" si="62"/>
        <v>-11</v>
      </c>
      <c r="AE110" s="30">
        <f t="shared" si="73"/>
        <v>-199</v>
      </c>
      <c r="AF110" s="30">
        <f t="shared" si="74"/>
        <v>-86.75</v>
      </c>
    </row>
    <row r="111" spans="1:32" s="8" customFormat="1" ht="35.25" customHeight="1" x14ac:dyDescent="0.25">
      <c r="A111" s="22">
        <v>65</v>
      </c>
      <c r="B111" s="89"/>
      <c r="C111" s="89"/>
      <c r="D111" s="113" t="s">
        <v>133</v>
      </c>
      <c r="E111" s="113"/>
      <c r="F111" s="113"/>
      <c r="G111" s="31">
        <v>1602.25</v>
      </c>
      <c r="H111" s="31">
        <v>1680.5</v>
      </c>
      <c r="I111" s="31">
        <v>1710</v>
      </c>
      <c r="J111" s="31">
        <v>1622</v>
      </c>
      <c r="K111" s="31">
        <v>1555.75</v>
      </c>
      <c r="L111" s="31">
        <v>1504.5</v>
      </c>
      <c r="M111" s="31">
        <v>1522.5</v>
      </c>
      <c r="N111" s="31">
        <v>1464</v>
      </c>
      <c r="O111" s="32">
        <f t="shared" si="63"/>
        <v>4.8837572164144083</v>
      </c>
      <c r="P111" s="32">
        <f t="shared" si="64"/>
        <v>1.7554299315679867</v>
      </c>
      <c r="Q111" s="32">
        <f t="shared" si="65"/>
        <v>-5.1461988304093538</v>
      </c>
      <c r="R111" s="32">
        <f t="shared" si="66"/>
        <v>-4.0844636251541333</v>
      </c>
      <c r="S111" s="32">
        <f t="shared" si="59"/>
        <v>-3.2942310782580697</v>
      </c>
      <c r="T111" s="32">
        <f t="shared" si="61"/>
        <v>1.1964107676968982</v>
      </c>
      <c r="U111" s="32">
        <f t="shared" si="61"/>
        <v>-3.8423645320197042</v>
      </c>
      <c r="V111" s="29">
        <f t="shared" si="67"/>
        <v>-14.385964912280702</v>
      </c>
      <c r="W111" s="29">
        <f t="shared" si="68"/>
        <v>-8.6284911842721144</v>
      </c>
      <c r="X111" s="33">
        <f t="shared" si="69"/>
        <v>78.25</v>
      </c>
      <c r="Y111" s="33">
        <f t="shared" si="70"/>
        <v>29.5</v>
      </c>
      <c r="Z111" s="33">
        <f t="shared" si="71"/>
        <v>-88</v>
      </c>
      <c r="AA111" s="33">
        <f t="shared" si="72"/>
        <v>-66.25</v>
      </c>
      <c r="AB111" s="33">
        <f t="shared" si="60"/>
        <v>-51.25</v>
      </c>
      <c r="AC111" s="33">
        <f t="shared" si="62"/>
        <v>18</v>
      </c>
      <c r="AD111" s="33">
        <f t="shared" si="62"/>
        <v>-58.5</v>
      </c>
      <c r="AE111" s="30">
        <f t="shared" si="73"/>
        <v>-246</v>
      </c>
      <c r="AF111" s="30">
        <f t="shared" si="74"/>
        <v>-138.25</v>
      </c>
    </row>
    <row r="112" spans="1:32" s="8" customFormat="1" ht="35.25" customHeight="1" x14ac:dyDescent="0.25">
      <c r="A112" s="22">
        <v>66</v>
      </c>
      <c r="B112" s="89"/>
      <c r="C112" s="89"/>
      <c r="D112" s="113" t="s">
        <v>134</v>
      </c>
      <c r="E112" s="113"/>
      <c r="F112" s="113"/>
      <c r="G112" s="31">
        <v>3152.5</v>
      </c>
      <c r="H112" s="31">
        <v>3271.25</v>
      </c>
      <c r="I112" s="31">
        <v>3343.25</v>
      </c>
      <c r="J112" s="31">
        <v>3270.5</v>
      </c>
      <c r="K112" s="31">
        <v>3287.5</v>
      </c>
      <c r="L112" s="31">
        <v>3324.25</v>
      </c>
      <c r="M112" s="31">
        <v>3365.5</v>
      </c>
      <c r="N112" s="31">
        <v>3306</v>
      </c>
      <c r="O112" s="32">
        <f t="shared" si="63"/>
        <v>3.7668517049960437</v>
      </c>
      <c r="P112" s="32">
        <f t="shared" si="64"/>
        <v>2.2009935040122386</v>
      </c>
      <c r="Q112" s="32">
        <f t="shared" si="65"/>
        <v>-2.1760263216929587</v>
      </c>
      <c r="R112" s="32">
        <f t="shared" si="66"/>
        <v>0.51979819599450305</v>
      </c>
      <c r="S112" s="32">
        <f t="shared" si="59"/>
        <v>1.1178707224334561</v>
      </c>
      <c r="T112" s="32">
        <f t="shared" si="61"/>
        <v>1.2408814018199488</v>
      </c>
      <c r="U112" s="32">
        <f t="shared" si="61"/>
        <v>-1.7679393849353686</v>
      </c>
      <c r="V112" s="29">
        <f t="shared" si="67"/>
        <v>-1.1141852987362588</v>
      </c>
      <c r="W112" s="29">
        <f t="shared" si="68"/>
        <v>4.8691514670896163</v>
      </c>
      <c r="X112" s="33">
        <f t="shared" si="69"/>
        <v>118.75</v>
      </c>
      <c r="Y112" s="33">
        <f t="shared" si="70"/>
        <v>72</v>
      </c>
      <c r="Z112" s="33">
        <f t="shared" si="71"/>
        <v>-72.75</v>
      </c>
      <c r="AA112" s="33">
        <f t="shared" si="72"/>
        <v>17</v>
      </c>
      <c r="AB112" s="33">
        <f t="shared" si="60"/>
        <v>36.75</v>
      </c>
      <c r="AC112" s="33">
        <f t="shared" si="62"/>
        <v>41.25</v>
      </c>
      <c r="AD112" s="33">
        <f t="shared" si="62"/>
        <v>-59.5</v>
      </c>
      <c r="AE112" s="30">
        <f t="shared" si="73"/>
        <v>-37.25</v>
      </c>
      <c r="AF112" s="30">
        <f t="shared" si="74"/>
        <v>153.5</v>
      </c>
    </row>
    <row r="113" spans="1:32" s="8" customFormat="1" ht="35.25" customHeight="1" x14ac:dyDescent="0.25">
      <c r="A113" s="22">
        <v>67</v>
      </c>
      <c r="B113" s="89"/>
      <c r="C113" s="89"/>
      <c r="D113" s="113" t="s">
        <v>135</v>
      </c>
      <c r="E113" s="113"/>
      <c r="F113" s="113"/>
      <c r="G113" s="31">
        <v>3097</v>
      </c>
      <c r="H113" s="31">
        <v>3191.5</v>
      </c>
      <c r="I113" s="31">
        <v>3249</v>
      </c>
      <c r="J113" s="31">
        <v>3272.25</v>
      </c>
      <c r="K113" s="31">
        <v>3258.5</v>
      </c>
      <c r="L113" s="31">
        <v>3313</v>
      </c>
      <c r="M113" s="31">
        <v>3418</v>
      </c>
      <c r="N113" s="31">
        <v>3469.25</v>
      </c>
      <c r="O113" s="32">
        <f t="shared" si="63"/>
        <v>3.0513400064578589</v>
      </c>
      <c r="P113" s="32">
        <f t="shared" si="64"/>
        <v>1.8016606611311214</v>
      </c>
      <c r="Q113" s="32">
        <f t="shared" si="65"/>
        <v>0.71560480147738748</v>
      </c>
      <c r="R113" s="32">
        <f t="shared" si="66"/>
        <v>-0.42020016808006488</v>
      </c>
      <c r="S113" s="32">
        <f t="shared" si="59"/>
        <v>1.6725487187356114</v>
      </c>
      <c r="T113" s="32">
        <f t="shared" si="61"/>
        <v>3.1693329308783547</v>
      </c>
      <c r="U113" s="32">
        <f t="shared" si="61"/>
        <v>1.4994148624926762</v>
      </c>
      <c r="V113" s="29">
        <f t="shared" si="67"/>
        <v>6.7790089258233266</v>
      </c>
      <c r="W113" s="29">
        <f t="shared" si="68"/>
        <v>12.019696480464969</v>
      </c>
      <c r="X113" s="33">
        <f t="shared" si="69"/>
        <v>94.5</v>
      </c>
      <c r="Y113" s="33">
        <f t="shared" si="70"/>
        <v>57.5</v>
      </c>
      <c r="Z113" s="33">
        <f t="shared" si="71"/>
        <v>23.25</v>
      </c>
      <c r="AA113" s="33">
        <f t="shared" si="72"/>
        <v>-13.75</v>
      </c>
      <c r="AB113" s="33">
        <f t="shared" si="60"/>
        <v>54.5</v>
      </c>
      <c r="AC113" s="33">
        <f t="shared" si="62"/>
        <v>105</v>
      </c>
      <c r="AD113" s="33">
        <f t="shared" si="62"/>
        <v>51.25</v>
      </c>
      <c r="AE113" s="30">
        <f t="shared" si="73"/>
        <v>220.25</v>
      </c>
      <c r="AF113" s="30">
        <f t="shared" si="74"/>
        <v>372.25</v>
      </c>
    </row>
    <row r="114" spans="1:32" s="8" customFormat="1" ht="35.25" customHeight="1" x14ac:dyDescent="0.25">
      <c r="A114" s="22">
        <v>68</v>
      </c>
      <c r="B114" s="89"/>
      <c r="C114" s="89"/>
      <c r="D114" s="113" t="s">
        <v>136</v>
      </c>
      <c r="E114" s="113"/>
      <c r="F114" s="113"/>
      <c r="G114" s="31">
        <v>1729</v>
      </c>
      <c r="H114" s="31">
        <v>1811.75</v>
      </c>
      <c r="I114" s="31">
        <v>1837</v>
      </c>
      <c r="J114" s="31">
        <v>1794.75</v>
      </c>
      <c r="K114" s="31">
        <v>1691.75</v>
      </c>
      <c r="L114" s="31">
        <v>1713.75</v>
      </c>
      <c r="M114" s="31">
        <v>1718.5</v>
      </c>
      <c r="N114" s="31">
        <v>1730.25</v>
      </c>
      <c r="O114" s="32">
        <f t="shared" si="63"/>
        <v>4.7860034702140064</v>
      </c>
      <c r="P114" s="32">
        <f t="shared" si="64"/>
        <v>1.3936801435076474</v>
      </c>
      <c r="Q114" s="32">
        <f t="shared" si="65"/>
        <v>-2.299945563418615</v>
      </c>
      <c r="R114" s="32">
        <f t="shared" si="66"/>
        <v>-5.7389608580582285</v>
      </c>
      <c r="S114" s="32">
        <f t="shared" si="59"/>
        <v>1.3004285503177115</v>
      </c>
      <c r="T114" s="32">
        <f t="shared" si="61"/>
        <v>0.27716994894237956</v>
      </c>
      <c r="U114" s="32">
        <f t="shared" si="61"/>
        <v>0.68373581611871348</v>
      </c>
      <c r="V114" s="29">
        <f t="shared" si="67"/>
        <v>-5.8111050626020733</v>
      </c>
      <c r="W114" s="29">
        <f t="shared" si="68"/>
        <v>7.2296124927695438E-2</v>
      </c>
      <c r="X114" s="33">
        <f t="shared" si="69"/>
        <v>82.75</v>
      </c>
      <c r="Y114" s="33">
        <f t="shared" si="70"/>
        <v>25.25</v>
      </c>
      <c r="Z114" s="33">
        <f t="shared" si="71"/>
        <v>-42.25</v>
      </c>
      <c r="AA114" s="33">
        <f t="shared" si="72"/>
        <v>-103</v>
      </c>
      <c r="AB114" s="33">
        <f t="shared" si="60"/>
        <v>22</v>
      </c>
      <c r="AC114" s="33">
        <f t="shared" si="62"/>
        <v>4.75</v>
      </c>
      <c r="AD114" s="33">
        <f t="shared" si="62"/>
        <v>11.75</v>
      </c>
      <c r="AE114" s="30">
        <f t="shared" si="73"/>
        <v>-106.75</v>
      </c>
      <c r="AF114" s="30">
        <f t="shared" si="74"/>
        <v>1.25</v>
      </c>
    </row>
    <row r="115" spans="1:32" s="8" customFormat="1" ht="35.25" customHeight="1" x14ac:dyDescent="0.25">
      <c r="A115" s="22">
        <v>69</v>
      </c>
      <c r="B115" s="89"/>
      <c r="C115" s="89"/>
      <c r="D115" s="113" t="s">
        <v>203</v>
      </c>
      <c r="E115" s="113"/>
      <c r="F115" s="114"/>
      <c r="G115" s="31">
        <v>832.5</v>
      </c>
      <c r="H115" s="31">
        <v>867.75</v>
      </c>
      <c r="I115" s="31">
        <v>913.5</v>
      </c>
      <c r="J115" s="31">
        <v>909.5</v>
      </c>
      <c r="K115" s="31">
        <v>911.5</v>
      </c>
      <c r="L115" s="31">
        <v>918.25</v>
      </c>
      <c r="M115" s="31">
        <v>919.25</v>
      </c>
      <c r="N115" s="31">
        <v>912.5</v>
      </c>
      <c r="O115" s="32">
        <f t="shared" si="63"/>
        <v>4.2342342342342354</v>
      </c>
      <c r="P115" s="32">
        <f t="shared" si="64"/>
        <v>5.2722558340535963</v>
      </c>
      <c r="Q115" s="32">
        <f t="shared" si="65"/>
        <v>-0.43787629994526123</v>
      </c>
      <c r="R115" s="32">
        <f t="shared" si="66"/>
        <v>0.21990104452995762</v>
      </c>
      <c r="S115" s="32">
        <f t="shared" si="59"/>
        <v>0.74053757542511534</v>
      </c>
      <c r="T115" s="32">
        <f t="shared" si="61"/>
        <v>0.10890280424720178</v>
      </c>
      <c r="U115" s="32">
        <f t="shared" si="61"/>
        <v>-0.73429426162632261</v>
      </c>
      <c r="V115" s="29">
        <f t="shared" si="67"/>
        <v>-0.10946907498631253</v>
      </c>
      <c r="W115" s="29">
        <f t="shared" si="68"/>
        <v>9.6096096096096151</v>
      </c>
      <c r="X115" s="33">
        <f t="shared" si="69"/>
        <v>35.25</v>
      </c>
      <c r="Y115" s="33">
        <f t="shared" si="70"/>
        <v>45.75</v>
      </c>
      <c r="Z115" s="33">
        <f t="shared" si="71"/>
        <v>-4</v>
      </c>
      <c r="AA115" s="33">
        <f t="shared" si="72"/>
        <v>2</v>
      </c>
      <c r="AB115" s="33">
        <f t="shared" si="60"/>
        <v>6.75</v>
      </c>
      <c r="AC115" s="33">
        <f t="shared" si="62"/>
        <v>1</v>
      </c>
      <c r="AD115" s="33">
        <f t="shared" si="62"/>
        <v>-6.75</v>
      </c>
      <c r="AE115" s="30">
        <f t="shared" si="73"/>
        <v>-1</v>
      </c>
      <c r="AF115" s="30">
        <f t="shared" si="74"/>
        <v>80</v>
      </c>
    </row>
    <row r="116" spans="1:32" s="8" customFormat="1" ht="45" customHeight="1" x14ac:dyDescent="0.25">
      <c r="A116" s="22">
        <v>70</v>
      </c>
      <c r="B116" s="89" t="s">
        <v>153</v>
      </c>
      <c r="C116" s="130" t="s">
        <v>154</v>
      </c>
      <c r="D116" s="142" t="s">
        <v>182</v>
      </c>
      <c r="E116" s="121" t="s">
        <v>148</v>
      </c>
      <c r="F116" s="131"/>
      <c r="G116" s="31">
        <v>189634.75</v>
      </c>
      <c r="H116" s="31">
        <v>198519.25</v>
      </c>
      <c r="I116" s="31">
        <v>206407.5</v>
      </c>
      <c r="J116" s="31">
        <v>204106.75</v>
      </c>
      <c r="K116" s="31">
        <v>197499</v>
      </c>
      <c r="L116" s="31">
        <v>201166</v>
      </c>
      <c r="M116" s="31">
        <v>207273.75</v>
      </c>
      <c r="N116" s="31">
        <v>212386.75</v>
      </c>
      <c r="O116" s="32">
        <f t="shared" si="63"/>
        <v>4.6850590411303905</v>
      </c>
      <c r="P116" s="32">
        <f t="shared" si="64"/>
        <v>3.9735441273327288</v>
      </c>
      <c r="Q116" s="32">
        <f t="shared" si="65"/>
        <v>-1.1146639535869585</v>
      </c>
      <c r="R116" s="32">
        <f t="shared" si="66"/>
        <v>-3.2373990571110456</v>
      </c>
      <c r="S116" s="32">
        <f t="shared" si="59"/>
        <v>1.8567182618646205</v>
      </c>
      <c r="T116" s="32">
        <f t="shared" si="61"/>
        <v>3.0361741049680369</v>
      </c>
      <c r="U116" s="32">
        <f t="shared" si="61"/>
        <v>2.4667860739722158</v>
      </c>
      <c r="V116" s="29">
        <f t="shared" si="67"/>
        <v>2.8968181873236132</v>
      </c>
      <c r="W116" s="29">
        <f t="shared" si="68"/>
        <v>11.997801035938815</v>
      </c>
      <c r="X116" s="33">
        <f t="shared" si="69"/>
        <v>8884.5</v>
      </c>
      <c r="Y116" s="33">
        <f t="shared" si="70"/>
        <v>7888.25</v>
      </c>
      <c r="Z116" s="33">
        <f t="shared" si="71"/>
        <v>-2300.75</v>
      </c>
      <c r="AA116" s="33">
        <f t="shared" si="72"/>
        <v>-6607.75</v>
      </c>
      <c r="AB116" s="33">
        <f t="shared" si="60"/>
        <v>3667</v>
      </c>
      <c r="AC116" s="33">
        <f t="shared" si="62"/>
        <v>6107.75</v>
      </c>
      <c r="AD116" s="33">
        <f t="shared" si="62"/>
        <v>5113</v>
      </c>
      <c r="AE116" s="30">
        <f t="shared" si="73"/>
        <v>5979.25</v>
      </c>
      <c r="AF116" s="30">
        <f t="shared" si="74"/>
        <v>22752</v>
      </c>
    </row>
    <row r="117" spans="1:32" s="8" customFormat="1" ht="45" customHeight="1" x14ac:dyDescent="0.25">
      <c r="A117" s="22">
        <v>71</v>
      </c>
      <c r="B117" s="89"/>
      <c r="C117" s="130"/>
      <c r="D117" s="142"/>
      <c r="E117" s="121" t="s">
        <v>157</v>
      </c>
      <c r="F117" s="123"/>
      <c r="G117" s="31">
        <v>192328.5</v>
      </c>
      <c r="H117" s="31">
        <v>200344</v>
      </c>
      <c r="I117" s="31">
        <v>208067</v>
      </c>
      <c r="J117" s="31">
        <v>207159.75</v>
      </c>
      <c r="K117" s="31">
        <v>204867.25</v>
      </c>
      <c r="L117" s="31">
        <v>208024.25</v>
      </c>
      <c r="M117" s="31">
        <v>214215.75</v>
      </c>
      <c r="N117" s="31">
        <v>220035.5</v>
      </c>
      <c r="O117" s="32">
        <f t="shared" si="63"/>
        <v>4.1676090646991959</v>
      </c>
      <c r="P117" s="32">
        <f t="shared" si="64"/>
        <v>3.8548696242463043</v>
      </c>
      <c r="Q117" s="32">
        <f t="shared" si="65"/>
        <v>-0.43603743025083519</v>
      </c>
      <c r="R117" s="32">
        <f t="shared" si="66"/>
        <v>-1.1066338900293182</v>
      </c>
      <c r="S117" s="32">
        <f t="shared" si="59"/>
        <v>1.5409978900971177</v>
      </c>
      <c r="T117" s="32">
        <f t="shared" si="61"/>
        <v>2.9763356916321149</v>
      </c>
      <c r="U117" s="32">
        <f t="shared" si="61"/>
        <v>2.7167703588554915</v>
      </c>
      <c r="V117" s="29">
        <f t="shared" si="67"/>
        <v>5.7522336555051901</v>
      </c>
      <c r="W117" s="29">
        <f t="shared" si="68"/>
        <v>14.406081262007442</v>
      </c>
      <c r="X117" s="33">
        <f t="shared" si="69"/>
        <v>8015.5</v>
      </c>
      <c r="Y117" s="33">
        <f t="shared" si="70"/>
        <v>7723</v>
      </c>
      <c r="Z117" s="33">
        <f t="shared" si="71"/>
        <v>-907.25</v>
      </c>
      <c r="AA117" s="33">
        <f t="shared" si="72"/>
        <v>-2292.5</v>
      </c>
      <c r="AB117" s="33">
        <f t="shared" si="60"/>
        <v>3157</v>
      </c>
      <c r="AC117" s="33">
        <f t="shared" si="62"/>
        <v>6191.5</v>
      </c>
      <c r="AD117" s="33">
        <f t="shared" si="62"/>
        <v>5819.75</v>
      </c>
      <c r="AE117" s="30">
        <f t="shared" si="73"/>
        <v>11968.5</v>
      </c>
      <c r="AF117" s="30">
        <f t="shared" si="74"/>
        <v>27707</v>
      </c>
    </row>
    <row r="118" spans="1:32" s="8" customFormat="1" ht="45" customHeight="1" x14ac:dyDescent="0.25">
      <c r="A118" s="22">
        <v>72</v>
      </c>
      <c r="B118" s="89"/>
      <c r="C118" s="130" t="s">
        <v>155</v>
      </c>
      <c r="D118" s="130" t="s">
        <v>156</v>
      </c>
      <c r="E118" s="121" t="s">
        <v>160</v>
      </c>
      <c r="F118" s="123"/>
      <c r="G118" s="31">
        <v>128458.25</v>
      </c>
      <c r="H118" s="31">
        <v>133564.25</v>
      </c>
      <c r="I118" s="31">
        <v>139769.5</v>
      </c>
      <c r="J118" s="31">
        <v>136120.5</v>
      </c>
      <c r="K118" s="31">
        <v>132287.75</v>
      </c>
      <c r="L118" s="31">
        <v>133485</v>
      </c>
      <c r="M118" s="31">
        <v>136079.75</v>
      </c>
      <c r="N118" s="31">
        <v>138322.75</v>
      </c>
      <c r="O118" s="32">
        <f t="shared" si="63"/>
        <v>3.9748322898685018</v>
      </c>
      <c r="P118" s="32">
        <f t="shared" si="64"/>
        <v>4.6458913968371096</v>
      </c>
      <c r="Q118" s="32">
        <f t="shared" si="65"/>
        <v>-2.6107269468660932</v>
      </c>
      <c r="R118" s="32">
        <f t="shared" si="66"/>
        <v>-2.8157037330894363</v>
      </c>
      <c r="S118" s="32">
        <f t="shared" si="59"/>
        <v>0.90503466874294336</v>
      </c>
      <c r="T118" s="32">
        <f t="shared" ref="T118:U119" si="75">(M118/L118-1)*100</f>
        <v>1.9438513690676951</v>
      </c>
      <c r="U118" s="32">
        <f t="shared" si="75"/>
        <v>1.6482981486958925</v>
      </c>
      <c r="V118" s="29">
        <f t="shared" si="67"/>
        <v>-1.0350970705339857</v>
      </c>
      <c r="W118" s="29">
        <f t="shared" si="68"/>
        <v>7.679148672817826</v>
      </c>
      <c r="X118" s="33">
        <f t="shared" si="69"/>
        <v>5106</v>
      </c>
      <c r="Y118" s="33">
        <f t="shared" si="70"/>
        <v>6205.25</v>
      </c>
      <c r="Z118" s="33">
        <f t="shared" si="71"/>
        <v>-3649</v>
      </c>
      <c r="AA118" s="33">
        <f t="shared" si="72"/>
        <v>-3832.75</v>
      </c>
      <c r="AB118" s="33">
        <f t="shared" si="60"/>
        <v>1197.25</v>
      </c>
      <c r="AC118" s="33">
        <f t="shared" ref="AC118:AD119" si="76">M118-L118</f>
        <v>2594.75</v>
      </c>
      <c r="AD118" s="33">
        <f t="shared" si="76"/>
        <v>2243</v>
      </c>
      <c r="AE118" s="30">
        <f t="shared" si="73"/>
        <v>-1446.75</v>
      </c>
      <c r="AF118" s="30">
        <f t="shared" si="74"/>
        <v>9864.5</v>
      </c>
    </row>
    <row r="119" spans="1:32" s="8" customFormat="1" ht="63" customHeight="1" x14ac:dyDescent="0.25">
      <c r="A119" s="22">
        <v>73</v>
      </c>
      <c r="B119" s="89"/>
      <c r="C119" s="145"/>
      <c r="D119" s="130"/>
      <c r="E119" s="121" t="s">
        <v>157</v>
      </c>
      <c r="F119" s="123"/>
      <c r="G119" s="31">
        <v>131640.25</v>
      </c>
      <c r="H119" s="31">
        <v>135842.25</v>
      </c>
      <c r="I119" s="31">
        <v>141849.75</v>
      </c>
      <c r="J119" s="31">
        <v>140199</v>
      </c>
      <c r="K119" s="31">
        <v>140934</v>
      </c>
      <c r="L119" s="31">
        <v>141980.5</v>
      </c>
      <c r="M119" s="31">
        <v>144808.5</v>
      </c>
      <c r="N119" s="31">
        <v>147791</v>
      </c>
      <c r="O119" s="32">
        <f t="shared" si="63"/>
        <v>3.1920328319036129</v>
      </c>
      <c r="P119" s="32">
        <f t="shared" si="64"/>
        <v>4.4224090811216588</v>
      </c>
      <c r="Q119" s="32">
        <f t="shared" si="65"/>
        <v>-1.163731342494434</v>
      </c>
      <c r="R119" s="32">
        <f t="shared" si="66"/>
        <v>0.52425480923543599</v>
      </c>
      <c r="S119" s="32">
        <f t="shared" si="59"/>
        <v>0.74254615635687138</v>
      </c>
      <c r="T119" s="32">
        <f t="shared" si="75"/>
        <v>1.9918228207394639</v>
      </c>
      <c r="U119" s="32">
        <f t="shared" si="75"/>
        <v>2.0596166661487336</v>
      </c>
      <c r="V119" s="29">
        <f t="shared" si="67"/>
        <v>4.1884106246221853</v>
      </c>
      <c r="W119" s="29">
        <f t="shared" si="68"/>
        <v>12.268853940948921</v>
      </c>
      <c r="X119" s="33">
        <f t="shared" si="69"/>
        <v>4202</v>
      </c>
      <c r="Y119" s="33">
        <f t="shared" si="70"/>
        <v>6007.5</v>
      </c>
      <c r="Z119" s="33">
        <f t="shared" si="71"/>
        <v>-1650.75</v>
      </c>
      <c r="AA119" s="33">
        <f t="shared" si="72"/>
        <v>735</v>
      </c>
      <c r="AB119" s="33">
        <f t="shared" si="60"/>
        <v>1046.5</v>
      </c>
      <c r="AC119" s="33">
        <f t="shared" si="76"/>
        <v>2828</v>
      </c>
      <c r="AD119" s="33">
        <f t="shared" si="76"/>
        <v>2982.5</v>
      </c>
      <c r="AE119" s="30">
        <f t="shared" si="73"/>
        <v>5941.25</v>
      </c>
      <c r="AF119" s="30">
        <f t="shared" si="74"/>
        <v>16150.75</v>
      </c>
    </row>
    <row r="120" spans="1:32" ht="19.5" customHeight="1" x14ac:dyDescent="0.25">
      <c r="B120" s="11" t="s">
        <v>247</v>
      </c>
    </row>
  </sheetData>
  <mergeCells count="155">
    <mergeCell ref="B85:B115"/>
    <mergeCell ref="B116:B119"/>
    <mergeCell ref="C116:C117"/>
    <mergeCell ref="D109:F109"/>
    <mergeCell ref="D110:F110"/>
    <mergeCell ref="D111:F111"/>
    <mergeCell ref="D112:F112"/>
    <mergeCell ref="D113:F113"/>
    <mergeCell ref="D114:F114"/>
    <mergeCell ref="E90:E92"/>
    <mergeCell ref="E93:E95"/>
    <mergeCell ref="E96:E99"/>
    <mergeCell ref="D89:D99"/>
    <mergeCell ref="D100:D102"/>
    <mergeCell ref="E100:F100"/>
    <mergeCell ref="E101:F101"/>
    <mergeCell ref="C118:C119"/>
    <mergeCell ref="E119:F119"/>
    <mergeCell ref="C85:C86"/>
    <mergeCell ref="D115:F115"/>
    <mergeCell ref="D106:F106"/>
    <mergeCell ref="D108:F108"/>
    <mergeCell ref="D103:D105"/>
    <mergeCell ref="E103:F103"/>
    <mergeCell ref="B15:B19"/>
    <mergeCell ref="C15:C19"/>
    <mergeCell ref="D15:F15"/>
    <mergeCell ref="D16:F16"/>
    <mergeCell ref="D17:F17"/>
    <mergeCell ref="D18:F18"/>
    <mergeCell ref="B9:B14"/>
    <mergeCell ref="C9:C11"/>
    <mergeCell ref="D9:F9"/>
    <mergeCell ref="D10:F10"/>
    <mergeCell ref="X4:AF4"/>
    <mergeCell ref="A1:W1"/>
    <mergeCell ref="A2:W2"/>
    <mergeCell ref="A3:W3"/>
    <mergeCell ref="A4:A5"/>
    <mergeCell ref="B4:F5"/>
    <mergeCell ref="G4:N4"/>
    <mergeCell ref="O4:W4"/>
    <mergeCell ref="B6:B8"/>
    <mergeCell ref="C6:C8"/>
    <mergeCell ref="D6:F6"/>
    <mergeCell ref="D7:F7"/>
    <mergeCell ref="D8:F8"/>
    <mergeCell ref="E104:F104"/>
    <mergeCell ref="E105:F105"/>
    <mergeCell ref="D107:F107"/>
    <mergeCell ref="D87:F87"/>
    <mergeCell ref="D88:F88"/>
    <mergeCell ref="D85:F85"/>
    <mergeCell ref="D86:F86"/>
    <mergeCell ref="C87:C115"/>
    <mergeCell ref="D116:D117"/>
    <mergeCell ref="D118:D119"/>
    <mergeCell ref="E102:F102"/>
    <mergeCell ref="E89:F89"/>
    <mergeCell ref="E116:F116"/>
    <mergeCell ref="E117:F117"/>
    <mergeCell ref="E118:F118"/>
    <mergeCell ref="D11:F11"/>
    <mergeCell ref="C12:C14"/>
    <mergeCell ref="D12:F12"/>
    <mergeCell ref="D13:F13"/>
    <mergeCell ref="D14:F14"/>
    <mergeCell ref="D30:F30"/>
    <mergeCell ref="D31:F31"/>
    <mergeCell ref="D32:F32"/>
    <mergeCell ref="D33:F33"/>
    <mergeCell ref="C34:C36"/>
    <mergeCell ref="D34:F34"/>
    <mergeCell ref="D35:F35"/>
    <mergeCell ref="D36:F36"/>
    <mergeCell ref="D19:F19"/>
    <mergeCell ref="C20:C23"/>
    <mergeCell ref="D20:F20"/>
    <mergeCell ref="D21:F21"/>
    <mergeCell ref="D22:F22"/>
    <mergeCell ref="D23:F23"/>
    <mergeCell ref="C24:C26"/>
    <mergeCell ref="D24:F24"/>
    <mergeCell ref="D25:F25"/>
    <mergeCell ref="D26:F26"/>
    <mergeCell ref="C27:C29"/>
    <mergeCell ref="D27:F27"/>
    <mergeCell ref="D28:F28"/>
    <mergeCell ref="D29:F29"/>
    <mergeCell ref="D60:F60"/>
    <mergeCell ref="D61:F61"/>
    <mergeCell ref="C37:C39"/>
    <mergeCell ref="D37:F37"/>
    <mergeCell ref="D38:F38"/>
    <mergeCell ref="D39:F39"/>
    <mergeCell ref="C40:C50"/>
    <mergeCell ref="D40:F40"/>
    <mergeCell ref="D41:F41"/>
    <mergeCell ref="D42:F42"/>
    <mergeCell ref="D43:F43"/>
    <mergeCell ref="D44:F44"/>
    <mergeCell ref="D45:F45"/>
    <mergeCell ref="D46:F46"/>
    <mergeCell ref="D47:F47"/>
    <mergeCell ref="D48:F48"/>
    <mergeCell ref="D49:F49"/>
    <mergeCell ref="D50:F50"/>
    <mergeCell ref="B81:C84"/>
    <mergeCell ref="D81:F81"/>
    <mergeCell ref="D82:F82"/>
    <mergeCell ref="D83:F83"/>
    <mergeCell ref="D84:F84"/>
    <mergeCell ref="D71:F71"/>
    <mergeCell ref="C62:C64"/>
    <mergeCell ref="D62:F62"/>
    <mergeCell ref="D63:F63"/>
    <mergeCell ref="D64:F64"/>
    <mergeCell ref="C65:C68"/>
    <mergeCell ref="D65:F65"/>
    <mergeCell ref="D66:F66"/>
    <mergeCell ref="D67:F67"/>
    <mergeCell ref="D68:F68"/>
    <mergeCell ref="C80:F80"/>
    <mergeCell ref="D72:F72"/>
    <mergeCell ref="B54:B71"/>
    <mergeCell ref="B72:B80"/>
    <mergeCell ref="C77:F77"/>
    <mergeCell ref="C78:F78"/>
    <mergeCell ref="C79:F79"/>
    <mergeCell ref="D55:F55"/>
    <mergeCell ref="C56:C58"/>
    <mergeCell ref="B20:B33"/>
    <mergeCell ref="B34:B39"/>
    <mergeCell ref="B40:B50"/>
    <mergeCell ref="B51:B53"/>
    <mergeCell ref="D73:F73"/>
    <mergeCell ref="D74:F74"/>
    <mergeCell ref="C72:C73"/>
    <mergeCell ref="C75:F75"/>
    <mergeCell ref="C76:F76"/>
    <mergeCell ref="C69:C70"/>
    <mergeCell ref="D69:F69"/>
    <mergeCell ref="D70:F70"/>
    <mergeCell ref="C51:C53"/>
    <mergeCell ref="D51:F51"/>
    <mergeCell ref="D52:F52"/>
    <mergeCell ref="D53:F53"/>
    <mergeCell ref="D54:F54"/>
    <mergeCell ref="C54:C55"/>
    <mergeCell ref="D56:F56"/>
    <mergeCell ref="D57:F57"/>
    <mergeCell ref="D58:F58"/>
    <mergeCell ref="C59:C61"/>
    <mergeCell ref="D59:F59"/>
    <mergeCell ref="C30:C33"/>
  </mergeCells>
  <printOptions horizontalCentered="1"/>
  <pageMargins left="0" right="0" top="0.19685039370078741" bottom="0.19685039370078741" header="0.51181102362204722" footer="0.51181102362204722"/>
  <pageSetup paperSize="9" scale="55" orientation="landscape" horizontalDpi="4294967293"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C54E0-2311-4006-87A8-B0BE831706C1}">
  <sheetPr>
    <tabColor theme="7" tint="-0.249977111117893"/>
  </sheetPr>
  <dimension ref="A1:AD7"/>
  <sheetViews>
    <sheetView topLeftCell="F1" zoomScale="70" zoomScaleNormal="70" workbookViewId="0">
      <selection activeCell="O13" sqref="O13"/>
    </sheetView>
  </sheetViews>
  <sheetFormatPr defaultRowHeight="15" x14ac:dyDescent="0.25"/>
  <cols>
    <col min="2" max="2" width="25" customWidth="1"/>
    <col min="3" max="3" width="11.85546875" customWidth="1"/>
    <col min="4" max="4" width="23.42578125" customWidth="1"/>
    <col min="5" max="6" width="11.85546875" customWidth="1"/>
    <col min="7" max="14" width="12.28515625" customWidth="1"/>
    <col min="15" max="21" width="15.5703125" customWidth="1"/>
    <col min="22" max="23" width="15.85546875" customWidth="1"/>
    <col min="24" max="30" width="18.28515625" customWidth="1"/>
    <col min="31" max="32" width="15.5703125" customWidth="1"/>
  </cols>
  <sheetData>
    <row r="1" spans="1:30" s="23" customFormat="1" ht="59.25" customHeight="1" x14ac:dyDescent="0.25">
      <c r="A1" s="213" t="s">
        <v>1</v>
      </c>
      <c r="B1" s="215" t="s">
        <v>208</v>
      </c>
      <c r="C1" s="215"/>
      <c r="D1" s="215"/>
      <c r="E1" s="74" t="s">
        <v>175</v>
      </c>
      <c r="F1" s="74"/>
      <c r="G1" s="74"/>
      <c r="H1" s="74"/>
      <c r="I1" s="74"/>
      <c r="J1" s="74"/>
      <c r="K1" s="74"/>
      <c r="L1" s="68"/>
      <c r="M1" s="74" t="s">
        <v>231</v>
      </c>
      <c r="N1" s="74"/>
      <c r="O1" s="74"/>
      <c r="P1" s="74"/>
      <c r="Q1" s="74"/>
      <c r="R1" s="74"/>
      <c r="S1" s="74"/>
      <c r="T1" s="74"/>
      <c r="U1" s="74"/>
      <c r="V1" s="74" t="s">
        <v>233</v>
      </c>
      <c r="W1" s="74"/>
      <c r="X1" s="74"/>
      <c r="Y1" s="74"/>
      <c r="Z1" s="74"/>
      <c r="AA1" s="74"/>
      <c r="AB1" s="74"/>
      <c r="AC1" s="74"/>
      <c r="AD1" s="74"/>
    </row>
    <row r="2" spans="1:30" ht="175.5" customHeight="1" x14ac:dyDescent="0.25">
      <c r="A2" s="214"/>
      <c r="B2" s="215"/>
      <c r="C2" s="215"/>
      <c r="D2" s="215"/>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3" t="s">
        <v>11</v>
      </c>
      <c r="W2" s="3" t="s">
        <v>12</v>
      </c>
      <c r="X2" s="3" t="s">
        <v>13</v>
      </c>
      <c r="Y2" s="3" t="s">
        <v>14</v>
      </c>
      <c r="Z2" s="3" t="s">
        <v>15</v>
      </c>
      <c r="AA2" s="3" t="s">
        <v>16</v>
      </c>
      <c r="AB2" s="3" t="s">
        <v>251</v>
      </c>
      <c r="AC2" s="42" t="s">
        <v>252</v>
      </c>
      <c r="AD2" s="42" t="s">
        <v>253</v>
      </c>
    </row>
    <row r="3" spans="1:30" ht="69.75" customHeight="1" x14ac:dyDescent="0.25">
      <c r="A3" s="22">
        <v>14</v>
      </c>
      <c r="B3" s="126" t="s">
        <v>115</v>
      </c>
      <c r="C3" s="127"/>
      <c r="D3" s="128"/>
      <c r="E3" s="35">
        <v>11120.5</v>
      </c>
      <c r="F3" s="35">
        <v>11117.75</v>
      </c>
      <c r="G3" s="35">
        <v>11377.5</v>
      </c>
      <c r="H3" s="35">
        <v>11356.5</v>
      </c>
      <c r="I3" s="35">
        <v>11159.5</v>
      </c>
      <c r="J3" s="35">
        <v>11233.5</v>
      </c>
      <c r="K3" s="35">
        <v>11505.75</v>
      </c>
      <c r="L3" s="35">
        <v>11586.75</v>
      </c>
      <c r="M3" s="32">
        <f t="shared" ref="M3:S3" si="0">(F3/E3-1)*100</f>
        <v>-2.4729103907195071E-2</v>
      </c>
      <c r="N3" s="32">
        <f t="shared" si="0"/>
        <v>2.3363540284679907</v>
      </c>
      <c r="O3" s="32">
        <f t="shared" si="0"/>
        <v>-0.18457481872116155</v>
      </c>
      <c r="P3" s="32">
        <f t="shared" si="0"/>
        <v>-1.7346893849337408</v>
      </c>
      <c r="Q3" s="32">
        <f t="shared" si="0"/>
        <v>0.66311214660155215</v>
      </c>
      <c r="R3" s="32">
        <f t="shared" si="0"/>
        <v>2.4235545466684494</v>
      </c>
      <c r="S3" s="32">
        <f t="shared" si="0"/>
        <v>0.70399582817286532</v>
      </c>
      <c r="T3" s="29">
        <f>(L3/G3-1)*100</f>
        <v>1.8391562294001407</v>
      </c>
      <c r="U3" s="29">
        <f>(L3/E3-1)*100</f>
        <v>4.1927071624477286</v>
      </c>
      <c r="V3" s="33">
        <f t="shared" ref="V3:AB3" si="1">F3-E3</f>
        <v>-2.75</v>
      </c>
      <c r="W3" s="33">
        <f t="shared" si="1"/>
        <v>259.75</v>
      </c>
      <c r="X3" s="33">
        <f t="shared" si="1"/>
        <v>-21</v>
      </c>
      <c r="Y3" s="33">
        <f t="shared" si="1"/>
        <v>-197</v>
      </c>
      <c r="Z3" s="33">
        <f t="shared" si="1"/>
        <v>74</v>
      </c>
      <c r="AA3" s="33">
        <f t="shared" si="1"/>
        <v>272.25</v>
      </c>
      <c r="AB3" s="33">
        <f t="shared" si="1"/>
        <v>81</v>
      </c>
      <c r="AC3" s="30">
        <f>L3-G3</f>
        <v>209.25</v>
      </c>
      <c r="AD3" s="30">
        <f>L3-E3</f>
        <v>466.25</v>
      </c>
    </row>
    <row r="4" spans="1:30" ht="69.75" customHeight="1" x14ac:dyDescent="0.25">
      <c r="A4" s="22">
        <v>15</v>
      </c>
      <c r="B4" s="124" t="s">
        <v>120</v>
      </c>
      <c r="C4" s="124"/>
      <c r="D4" s="124"/>
      <c r="E4" s="31">
        <v>1422.5</v>
      </c>
      <c r="F4" s="31">
        <v>1352.75</v>
      </c>
      <c r="G4" s="31">
        <v>1332.5</v>
      </c>
      <c r="H4" s="31">
        <v>1275</v>
      </c>
      <c r="I4" s="31">
        <v>1142.5</v>
      </c>
      <c r="J4" s="31">
        <v>1178.25</v>
      </c>
      <c r="K4" s="31">
        <v>1244.75</v>
      </c>
      <c r="L4" s="31">
        <v>1253</v>
      </c>
      <c r="M4" s="32">
        <f t="shared" ref="M4:M6" si="2">(F4/E4-1)*100</f>
        <v>-4.9033391915641484</v>
      </c>
      <c r="N4" s="32">
        <f t="shared" ref="N4:N6" si="3">(G4/F4-1)*100</f>
        <v>-1.4969506560709611</v>
      </c>
      <c r="O4" s="32">
        <f t="shared" ref="O4:O6" si="4">(H4/G4-1)*100</f>
        <v>-4.3151969981238274</v>
      </c>
      <c r="P4" s="32">
        <f t="shared" ref="P4:P6" si="5">(I4/H4-1)*100</f>
        <v>-10.392156862745095</v>
      </c>
      <c r="Q4" s="32">
        <f t="shared" ref="Q4:Q6" si="6">(J4/I4-1)*100</f>
        <v>3.1291028446389424</v>
      </c>
      <c r="R4" s="32">
        <f t="shared" ref="R4:R6" si="7">(K4/J4-1)*100</f>
        <v>5.6439635051983794</v>
      </c>
      <c r="S4" s="32">
        <f t="shared" ref="S4:S6" si="8">(L4/K4-1)*100</f>
        <v>0.66278369150432059</v>
      </c>
      <c r="T4" s="29">
        <f t="shared" ref="T4:T6" si="9">(L4/G4-1)*100</f>
        <v>-5.9662288930581564</v>
      </c>
      <c r="U4" s="29">
        <f t="shared" ref="U4:U6" si="10">(L4/E4-1)*100</f>
        <v>-11.915641476274164</v>
      </c>
      <c r="V4" s="33">
        <f t="shared" ref="V4:V6" si="11">F4-E4</f>
        <v>-69.75</v>
      </c>
      <c r="W4" s="33">
        <f t="shared" ref="W4:W6" si="12">G4-F4</f>
        <v>-20.25</v>
      </c>
      <c r="X4" s="33">
        <f t="shared" ref="X4:X6" si="13">H4-G4</f>
        <v>-57.5</v>
      </c>
      <c r="Y4" s="33">
        <f t="shared" ref="Y4:Y6" si="14">I4-H4</f>
        <v>-132.5</v>
      </c>
      <c r="Z4" s="33">
        <f t="shared" ref="Z4:Z6" si="15">J4-I4</f>
        <v>35.75</v>
      </c>
      <c r="AA4" s="33">
        <f t="shared" ref="AA4:AA6" si="16">K4-J4</f>
        <v>66.5</v>
      </c>
      <c r="AB4" s="33">
        <f t="shared" ref="AB4:AB6" si="17">L4-K4</f>
        <v>8.25</v>
      </c>
      <c r="AC4" s="30">
        <f t="shared" ref="AC4:AC6" si="18">L4-G4</f>
        <v>-79.5</v>
      </c>
      <c r="AD4" s="30">
        <f t="shared" ref="AD4:AD6" si="19">L4-E4</f>
        <v>-169.5</v>
      </c>
    </row>
    <row r="5" spans="1:30" ht="69.75" customHeight="1" x14ac:dyDescent="0.25">
      <c r="A5" s="22">
        <v>16</v>
      </c>
      <c r="B5" s="124" t="s">
        <v>123</v>
      </c>
      <c r="C5" s="124"/>
      <c r="D5" s="124"/>
      <c r="E5" s="31">
        <v>7569.5</v>
      </c>
      <c r="F5" s="31">
        <v>7626</v>
      </c>
      <c r="G5" s="31">
        <v>7824.5</v>
      </c>
      <c r="H5" s="31">
        <v>7848.25</v>
      </c>
      <c r="I5" s="31">
        <v>7904.75</v>
      </c>
      <c r="J5" s="31">
        <v>7785.25</v>
      </c>
      <c r="K5" s="31">
        <v>7852.5</v>
      </c>
      <c r="L5" s="31">
        <v>7912.25</v>
      </c>
      <c r="M5" s="32">
        <f t="shared" si="2"/>
        <v>0.74641654006208924</v>
      </c>
      <c r="N5" s="32">
        <f t="shared" si="3"/>
        <v>2.6029373196957861</v>
      </c>
      <c r="O5" s="32">
        <f t="shared" si="4"/>
        <v>0.30353377212601895</v>
      </c>
      <c r="P5" s="32">
        <f t="shared" si="5"/>
        <v>0.71990571146434146</v>
      </c>
      <c r="Q5" s="32">
        <f t="shared" si="6"/>
        <v>-1.5117492646826269</v>
      </c>
      <c r="R5" s="32">
        <f t="shared" si="7"/>
        <v>0.86381297967310644</v>
      </c>
      <c r="S5" s="32">
        <f t="shared" si="8"/>
        <v>0.76090417064629268</v>
      </c>
      <c r="T5" s="29">
        <f t="shared" si="9"/>
        <v>1.1214774106971692</v>
      </c>
      <c r="U5" s="29">
        <f t="shared" si="10"/>
        <v>4.5280401611731191</v>
      </c>
      <c r="V5" s="33">
        <f t="shared" si="11"/>
        <v>56.5</v>
      </c>
      <c r="W5" s="33">
        <f t="shared" si="12"/>
        <v>198.5</v>
      </c>
      <c r="X5" s="33">
        <f t="shared" si="13"/>
        <v>23.75</v>
      </c>
      <c r="Y5" s="33">
        <f t="shared" si="14"/>
        <v>56.5</v>
      </c>
      <c r="Z5" s="33">
        <f t="shared" si="15"/>
        <v>-119.5</v>
      </c>
      <c r="AA5" s="33">
        <f t="shared" si="16"/>
        <v>67.25</v>
      </c>
      <c r="AB5" s="33">
        <f t="shared" si="17"/>
        <v>59.75</v>
      </c>
      <c r="AC5" s="30">
        <f t="shared" si="18"/>
        <v>87.75</v>
      </c>
      <c r="AD5" s="30">
        <f t="shared" si="19"/>
        <v>342.75</v>
      </c>
    </row>
    <row r="6" spans="1:30" ht="43.5" customHeight="1" x14ac:dyDescent="0.25">
      <c r="A6" s="22">
        <v>17</v>
      </c>
      <c r="B6" s="124" t="s">
        <v>121</v>
      </c>
      <c r="C6" s="124"/>
      <c r="D6" s="124"/>
      <c r="E6" s="31">
        <v>2128.5</v>
      </c>
      <c r="F6" s="31">
        <v>2138.75</v>
      </c>
      <c r="G6" s="31">
        <v>2221</v>
      </c>
      <c r="H6" s="31">
        <v>2233.25</v>
      </c>
      <c r="I6" s="31">
        <v>2111.75</v>
      </c>
      <c r="J6" s="31">
        <v>2270.25</v>
      </c>
      <c r="K6" s="31">
        <v>2408.5</v>
      </c>
      <c r="L6" s="31">
        <v>2421.75</v>
      </c>
      <c r="M6" s="32">
        <f t="shared" si="2"/>
        <v>0.4815597838853547</v>
      </c>
      <c r="N6" s="32">
        <f t="shared" si="3"/>
        <v>3.8457042665108077</v>
      </c>
      <c r="O6" s="32">
        <f t="shared" si="4"/>
        <v>0.55155335434489139</v>
      </c>
      <c r="P6" s="32">
        <f t="shared" si="5"/>
        <v>-5.4405015112504174</v>
      </c>
      <c r="Q6" s="32">
        <f t="shared" si="6"/>
        <v>7.5056232982123827</v>
      </c>
      <c r="R6" s="32">
        <f t="shared" si="7"/>
        <v>6.0896377050985606</v>
      </c>
      <c r="S6" s="32">
        <f t="shared" si="8"/>
        <v>0.550134938758573</v>
      </c>
      <c r="T6" s="29">
        <f t="shared" si="9"/>
        <v>9.0387212967131916</v>
      </c>
      <c r="U6" s="29">
        <f t="shared" si="10"/>
        <v>13.777307963354479</v>
      </c>
      <c r="V6" s="33">
        <f t="shared" si="11"/>
        <v>10.25</v>
      </c>
      <c r="W6" s="33">
        <f t="shared" si="12"/>
        <v>82.25</v>
      </c>
      <c r="X6" s="33">
        <f t="shared" si="13"/>
        <v>12.25</v>
      </c>
      <c r="Y6" s="33">
        <f t="shared" si="14"/>
        <v>-121.5</v>
      </c>
      <c r="Z6" s="33">
        <f t="shared" si="15"/>
        <v>158.5</v>
      </c>
      <c r="AA6" s="33">
        <f t="shared" si="16"/>
        <v>138.25</v>
      </c>
      <c r="AB6" s="33">
        <f t="shared" si="17"/>
        <v>13.25</v>
      </c>
      <c r="AC6" s="30">
        <f t="shared" si="18"/>
        <v>200.75</v>
      </c>
      <c r="AD6" s="30">
        <f t="shared" si="19"/>
        <v>293.25</v>
      </c>
    </row>
    <row r="7" spans="1:30" ht="15.75" x14ac:dyDescent="0.25">
      <c r="B7" s="212" t="s">
        <v>247</v>
      </c>
      <c r="C7" s="212"/>
      <c r="D7" s="212"/>
      <c r="E7" s="212"/>
      <c r="F7" s="212"/>
      <c r="G7" s="212"/>
      <c r="H7" s="212"/>
      <c r="I7" s="212"/>
      <c r="J7" s="212"/>
      <c r="K7" s="212"/>
      <c r="L7" s="73"/>
    </row>
  </sheetData>
  <mergeCells count="10">
    <mergeCell ref="B7:K7"/>
    <mergeCell ref="A1:A2"/>
    <mergeCell ref="V1:AD1"/>
    <mergeCell ref="B6:D6"/>
    <mergeCell ref="B3:D3"/>
    <mergeCell ref="B4:D4"/>
    <mergeCell ref="B5:D5"/>
    <mergeCell ref="B1:D2"/>
    <mergeCell ref="E1:K1"/>
    <mergeCell ref="M1:U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9B0A-D3E9-4A2E-95ED-FEB53F2486DB}">
  <sheetPr>
    <tabColor theme="7" tint="-0.249977111117893"/>
  </sheetPr>
  <dimension ref="A1:AE9"/>
  <sheetViews>
    <sheetView zoomScale="70" zoomScaleNormal="70" workbookViewId="0">
      <selection activeCell="F3" sqref="F3:M8"/>
    </sheetView>
  </sheetViews>
  <sheetFormatPr defaultRowHeight="15" x14ac:dyDescent="0.25"/>
  <cols>
    <col min="2" max="2" width="26.85546875" customWidth="1"/>
    <col min="3" max="3" width="25" customWidth="1"/>
    <col min="4" max="4" width="11.85546875" customWidth="1"/>
    <col min="5" max="5" width="23.42578125" customWidth="1"/>
    <col min="6" max="31" width="12" customWidth="1"/>
    <col min="32" max="32" width="15.5703125" customWidth="1"/>
  </cols>
  <sheetData>
    <row r="1" spans="1:31" s="23" customFormat="1" ht="59.25" customHeight="1" x14ac:dyDescent="0.25">
      <c r="A1" s="213" t="s">
        <v>1</v>
      </c>
      <c r="B1" s="215" t="s">
        <v>209</v>
      </c>
      <c r="C1" s="215"/>
      <c r="D1" s="215"/>
      <c r="E1" s="215"/>
      <c r="F1" s="74" t="s">
        <v>175</v>
      </c>
      <c r="G1" s="74"/>
      <c r="H1" s="74"/>
      <c r="I1" s="74"/>
      <c r="J1" s="74"/>
      <c r="K1" s="74"/>
      <c r="L1" s="74"/>
      <c r="M1" s="74"/>
      <c r="N1" s="74" t="s">
        <v>231</v>
      </c>
      <c r="O1" s="74"/>
      <c r="P1" s="74"/>
      <c r="Q1" s="74"/>
      <c r="R1" s="74"/>
      <c r="S1" s="74"/>
      <c r="T1" s="74"/>
      <c r="U1" s="74"/>
      <c r="V1" s="74"/>
      <c r="W1" s="74" t="s">
        <v>233</v>
      </c>
      <c r="X1" s="74"/>
      <c r="Y1" s="74"/>
      <c r="Z1" s="74"/>
      <c r="AA1" s="74"/>
      <c r="AB1" s="74"/>
      <c r="AC1" s="74"/>
      <c r="AD1" s="74"/>
      <c r="AE1" s="74"/>
    </row>
    <row r="2" spans="1:31" ht="132.75" customHeight="1" x14ac:dyDescent="0.25">
      <c r="A2" s="214"/>
      <c r="B2" s="215"/>
      <c r="C2" s="215"/>
      <c r="D2" s="215"/>
      <c r="E2" s="215"/>
      <c r="F2" s="3">
        <v>2012</v>
      </c>
      <c r="G2" s="3">
        <v>2013</v>
      </c>
      <c r="H2" s="3">
        <v>2014</v>
      </c>
      <c r="I2" s="3">
        <v>2015</v>
      </c>
      <c r="J2" s="3">
        <v>2016</v>
      </c>
      <c r="K2" s="3">
        <v>2017</v>
      </c>
      <c r="L2" s="3">
        <v>2018</v>
      </c>
      <c r="M2" s="3">
        <v>2019</v>
      </c>
      <c r="N2" s="44" t="s">
        <v>11</v>
      </c>
      <c r="O2" s="44" t="s">
        <v>12</v>
      </c>
      <c r="P2" s="44" t="s">
        <v>13</v>
      </c>
      <c r="Q2" s="44" t="s">
        <v>14</v>
      </c>
      <c r="R2" s="44" t="s">
        <v>15</v>
      </c>
      <c r="S2" s="44" t="s">
        <v>16</v>
      </c>
      <c r="T2" s="44" t="s">
        <v>251</v>
      </c>
      <c r="U2" s="42" t="s">
        <v>252</v>
      </c>
      <c r="V2" s="42" t="s">
        <v>253</v>
      </c>
      <c r="W2" s="3" t="s">
        <v>11</v>
      </c>
      <c r="X2" s="3" t="s">
        <v>12</v>
      </c>
      <c r="Y2" s="3" t="s">
        <v>13</v>
      </c>
      <c r="Z2" s="3" t="s">
        <v>14</v>
      </c>
      <c r="AA2" s="3" t="s">
        <v>15</v>
      </c>
      <c r="AB2" s="3" t="s">
        <v>16</v>
      </c>
      <c r="AC2" s="3" t="s">
        <v>251</v>
      </c>
      <c r="AD2" s="42" t="s">
        <v>252</v>
      </c>
      <c r="AE2" s="42" t="s">
        <v>253</v>
      </c>
    </row>
    <row r="3" spans="1:31" ht="50.25" customHeight="1" x14ac:dyDescent="0.25">
      <c r="A3" s="22">
        <v>18</v>
      </c>
      <c r="B3" s="125" t="s">
        <v>161</v>
      </c>
      <c r="C3" s="138" t="s">
        <v>115</v>
      </c>
      <c r="D3" s="138"/>
      <c r="E3" s="138"/>
      <c r="F3" s="35">
        <v>3537</v>
      </c>
      <c r="G3" s="35">
        <v>3710.5</v>
      </c>
      <c r="H3" s="35">
        <v>3768</v>
      </c>
      <c r="I3" s="35">
        <v>4001.25</v>
      </c>
      <c r="J3" s="35">
        <v>3897.25</v>
      </c>
      <c r="K3" s="35">
        <v>4225.25</v>
      </c>
      <c r="L3" s="35">
        <v>4409</v>
      </c>
      <c r="M3" s="35">
        <v>4403.5</v>
      </c>
      <c r="N3" s="32">
        <f>(G3/F3-1)*100</f>
        <v>4.9052869663556598</v>
      </c>
      <c r="O3" s="32">
        <f>(H3/G3-1)*100</f>
        <v>1.5496563805416974</v>
      </c>
      <c r="P3" s="32">
        <f>(I3/H3-1)*100</f>
        <v>6.1902866242038224</v>
      </c>
      <c r="Q3" s="32">
        <f>(J3/I3-1)*100</f>
        <v>-2.5991877538269259</v>
      </c>
      <c r="R3" s="32">
        <f>(K3/J3-1)*100</f>
        <v>8.4161909038424465</v>
      </c>
      <c r="S3" s="32">
        <f t="shared" ref="S3:T8" si="0">(L3/K3-1)*100</f>
        <v>4.3488550973315165</v>
      </c>
      <c r="T3" s="32">
        <f t="shared" si="0"/>
        <v>-0.12474484009979969</v>
      </c>
      <c r="U3" s="29">
        <f t="shared" ref="U3:U6" si="1">(M3/H3-1)*100</f>
        <v>16.865711252653924</v>
      </c>
      <c r="V3" s="29">
        <f t="shared" ref="V3:V6" si="2">(M3/F3-1)*100</f>
        <v>24.498162284421831</v>
      </c>
      <c r="W3" s="33">
        <f>G3-F3</f>
        <v>173.5</v>
      </c>
      <c r="X3" s="33">
        <f>H3-G3</f>
        <v>57.5</v>
      </c>
      <c r="Y3" s="33">
        <f>I3-H3</f>
        <v>233.25</v>
      </c>
      <c r="Z3" s="33">
        <f>J3-I3</f>
        <v>-104</v>
      </c>
      <c r="AA3" s="33">
        <f>K3-J3</f>
        <v>328</v>
      </c>
      <c r="AB3" s="33">
        <f t="shared" ref="AB3:AC8" si="3">L3-K3</f>
        <v>183.75</v>
      </c>
      <c r="AC3" s="33">
        <f>M3-L3</f>
        <v>-5.5</v>
      </c>
      <c r="AD3" s="30">
        <f t="shared" ref="AD3:AD6" si="4">M3-H3</f>
        <v>635.5</v>
      </c>
      <c r="AE3" s="30">
        <f t="shared" ref="AE3:AE6" si="5">M3-F3</f>
        <v>866.5</v>
      </c>
    </row>
    <row r="4" spans="1:31" ht="50.25" customHeight="1" x14ac:dyDescent="0.25">
      <c r="A4" s="22">
        <v>19</v>
      </c>
      <c r="B4" s="125"/>
      <c r="C4" s="124" t="s">
        <v>124</v>
      </c>
      <c r="D4" s="124"/>
      <c r="E4" s="124"/>
      <c r="F4" s="31"/>
      <c r="G4" s="31"/>
      <c r="H4" s="31"/>
      <c r="I4" s="31"/>
      <c r="J4" s="31">
        <v>3247</v>
      </c>
      <c r="K4" s="31">
        <v>3396.75</v>
      </c>
      <c r="L4" s="31">
        <v>3508.5</v>
      </c>
      <c r="M4" s="31">
        <v>3571.5</v>
      </c>
      <c r="N4" s="29"/>
      <c r="O4" s="29"/>
      <c r="P4" s="29"/>
      <c r="Q4" s="29"/>
      <c r="R4" s="32">
        <f>(K4/J4-1)*100</f>
        <v>4.6119494918386295</v>
      </c>
      <c r="S4" s="32">
        <f t="shared" si="0"/>
        <v>3.2899094722896871</v>
      </c>
      <c r="T4" s="32">
        <f t="shared" si="0"/>
        <v>1.7956391620350676</v>
      </c>
      <c r="U4" s="29"/>
      <c r="V4" s="29"/>
      <c r="W4" s="30"/>
      <c r="X4" s="30"/>
      <c r="Y4" s="30"/>
      <c r="Z4" s="33">
        <f t="shared" ref="Z4:AA8" si="6">J4-I4</f>
        <v>3247</v>
      </c>
      <c r="AA4" s="33">
        <f t="shared" si="6"/>
        <v>149.75</v>
      </c>
      <c r="AB4" s="33">
        <f t="shared" si="3"/>
        <v>111.75</v>
      </c>
      <c r="AC4" s="33">
        <f t="shared" si="3"/>
        <v>63</v>
      </c>
      <c r="AD4" s="30"/>
      <c r="AE4" s="30"/>
    </row>
    <row r="5" spans="1:31" ht="50.25" customHeight="1" x14ac:dyDescent="0.25">
      <c r="A5" s="22">
        <v>20</v>
      </c>
      <c r="B5" s="125"/>
      <c r="C5" s="124" t="s">
        <v>125</v>
      </c>
      <c r="D5" s="124"/>
      <c r="E5" s="124"/>
      <c r="F5" s="31"/>
      <c r="G5" s="31"/>
      <c r="H5" s="31"/>
      <c r="I5" s="31"/>
      <c r="J5" s="31">
        <v>650.25</v>
      </c>
      <c r="K5" s="31">
        <v>828.75</v>
      </c>
      <c r="L5" s="31">
        <v>901.25</v>
      </c>
      <c r="M5" s="31">
        <v>832</v>
      </c>
      <c r="N5" s="29"/>
      <c r="O5" s="29"/>
      <c r="P5" s="29"/>
      <c r="Q5" s="29"/>
      <c r="R5" s="32">
        <f>(K5/J5-1)*100</f>
        <v>27.450980392156854</v>
      </c>
      <c r="S5" s="32">
        <f t="shared" si="0"/>
        <v>8.7481146304675619</v>
      </c>
      <c r="T5" s="32">
        <f t="shared" si="0"/>
        <v>-7.6837725381414756</v>
      </c>
      <c r="U5" s="29"/>
      <c r="V5" s="29"/>
      <c r="W5" s="30"/>
      <c r="X5" s="30"/>
      <c r="Y5" s="30"/>
      <c r="Z5" s="33">
        <f t="shared" si="6"/>
        <v>650.25</v>
      </c>
      <c r="AA5" s="33">
        <f t="shared" si="6"/>
        <v>178.5</v>
      </c>
      <c r="AB5" s="33">
        <f t="shared" si="3"/>
        <v>72.5</v>
      </c>
      <c r="AC5" s="33">
        <f t="shared" si="3"/>
        <v>-69.25</v>
      </c>
      <c r="AD5" s="30"/>
      <c r="AE5" s="30"/>
    </row>
    <row r="6" spans="1:31" ht="50.25" customHeight="1" x14ac:dyDescent="0.25">
      <c r="A6" s="22">
        <v>21</v>
      </c>
      <c r="B6" s="125" t="s">
        <v>126</v>
      </c>
      <c r="C6" s="138" t="s">
        <v>115</v>
      </c>
      <c r="D6" s="138"/>
      <c r="E6" s="138"/>
      <c r="F6" s="35">
        <v>20346.5</v>
      </c>
      <c r="G6" s="35">
        <v>20784</v>
      </c>
      <c r="H6" s="35">
        <v>21183</v>
      </c>
      <c r="I6" s="35">
        <v>22123</v>
      </c>
      <c r="J6" s="35">
        <v>22408.5</v>
      </c>
      <c r="K6" s="35">
        <v>22586.25</v>
      </c>
      <c r="L6" s="35">
        <v>23262.5</v>
      </c>
      <c r="M6" s="35">
        <v>24220.5</v>
      </c>
      <c r="N6" s="32">
        <f>(G6/F6-1)*100</f>
        <v>2.1502469712235461</v>
      </c>
      <c r="O6" s="32">
        <f>(H6/G6-1)*100</f>
        <v>1.919745958429564</v>
      </c>
      <c r="P6" s="32">
        <f>(I6/H6-1)*100</f>
        <v>4.437520653354099</v>
      </c>
      <c r="Q6" s="32">
        <f>(J6/I6-1)*100</f>
        <v>1.2905121366903138</v>
      </c>
      <c r="R6" s="32">
        <f>(K6/J6-1)*100</f>
        <v>0.7932257848584312</v>
      </c>
      <c r="S6" s="32">
        <f t="shared" si="0"/>
        <v>2.9940782555758494</v>
      </c>
      <c r="T6" s="32">
        <f t="shared" si="0"/>
        <v>4.118216012896303</v>
      </c>
      <c r="U6" s="29">
        <f t="shared" si="1"/>
        <v>14.339328706982023</v>
      </c>
      <c r="V6" s="29">
        <f t="shared" si="2"/>
        <v>19.040129752045807</v>
      </c>
      <c r="W6" s="33">
        <f>G6-F6</f>
        <v>437.5</v>
      </c>
      <c r="X6" s="33">
        <f>H6-G6</f>
        <v>399</v>
      </c>
      <c r="Y6" s="33">
        <f>I6-H6</f>
        <v>940</v>
      </c>
      <c r="Z6" s="33">
        <f t="shared" si="6"/>
        <v>285.5</v>
      </c>
      <c r="AA6" s="33">
        <f t="shared" si="6"/>
        <v>177.75</v>
      </c>
      <c r="AB6" s="33">
        <f t="shared" si="3"/>
        <v>676.25</v>
      </c>
      <c r="AC6" s="33">
        <f t="shared" si="3"/>
        <v>958</v>
      </c>
      <c r="AD6" s="30">
        <f t="shared" si="4"/>
        <v>3037.5</v>
      </c>
      <c r="AE6" s="30">
        <f t="shared" si="5"/>
        <v>3874</v>
      </c>
    </row>
    <row r="7" spans="1:31" ht="50.25" customHeight="1" x14ac:dyDescent="0.25">
      <c r="A7" s="22">
        <v>22</v>
      </c>
      <c r="B7" s="125"/>
      <c r="C7" s="124" t="s">
        <v>124</v>
      </c>
      <c r="D7" s="124"/>
      <c r="E7" s="124"/>
      <c r="F7" s="31"/>
      <c r="G7" s="31"/>
      <c r="H7" s="31"/>
      <c r="I7" s="31"/>
      <c r="J7" s="31">
        <v>4292.75</v>
      </c>
      <c r="K7" s="31">
        <v>4224.75</v>
      </c>
      <c r="L7" s="31">
        <v>4513.25</v>
      </c>
      <c r="M7" s="31">
        <v>4885.75</v>
      </c>
      <c r="N7" s="29"/>
      <c r="O7" s="29"/>
      <c r="P7" s="29"/>
      <c r="Q7" s="29"/>
      <c r="R7" s="32">
        <f>(K7/J7-1)*100</f>
        <v>-1.5840661580571846</v>
      </c>
      <c r="S7" s="32">
        <f t="shared" si="0"/>
        <v>6.8288064382507896</v>
      </c>
      <c r="T7" s="32">
        <f t="shared" si="0"/>
        <v>8.253475876585604</v>
      </c>
      <c r="U7" s="29"/>
      <c r="V7" s="29"/>
      <c r="W7" s="30"/>
      <c r="X7" s="30"/>
      <c r="Y7" s="30"/>
      <c r="Z7" s="33">
        <f t="shared" si="6"/>
        <v>4292.75</v>
      </c>
      <c r="AA7" s="33">
        <f t="shared" si="6"/>
        <v>-68</v>
      </c>
      <c r="AB7" s="33">
        <f t="shared" si="3"/>
        <v>288.5</v>
      </c>
      <c r="AC7" s="33">
        <f t="shared" si="3"/>
        <v>372.5</v>
      </c>
      <c r="AD7" s="30"/>
      <c r="AE7" s="30"/>
    </row>
    <row r="8" spans="1:31" ht="50.25" customHeight="1" x14ac:dyDescent="0.25">
      <c r="A8" s="22">
        <v>23</v>
      </c>
      <c r="B8" s="125"/>
      <c r="C8" s="124" t="s">
        <v>125</v>
      </c>
      <c r="D8" s="124"/>
      <c r="E8" s="124"/>
      <c r="F8" s="31"/>
      <c r="G8" s="31"/>
      <c r="H8" s="31"/>
      <c r="I8" s="31"/>
      <c r="J8" s="31">
        <v>18116</v>
      </c>
      <c r="K8" s="31">
        <v>18361</v>
      </c>
      <c r="L8" s="31">
        <v>18749.25</v>
      </c>
      <c r="M8" s="31">
        <v>19335</v>
      </c>
      <c r="N8" s="29"/>
      <c r="O8" s="29"/>
      <c r="P8" s="29"/>
      <c r="Q8" s="29"/>
      <c r="R8" s="32">
        <f>(K8/J8-1)*100</f>
        <v>1.3523956723338504</v>
      </c>
      <c r="S8" s="32">
        <f t="shared" si="0"/>
        <v>2.114536245302534</v>
      </c>
      <c r="T8" s="32">
        <f t="shared" si="0"/>
        <v>3.1241249649986091</v>
      </c>
      <c r="U8" s="29"/>
      <c r="V8" s="29"/>
      <c r="W8" s="30"/>
      <c r="X8" s="30"/>
      <c r="Y8" s="30"/>
      <c r="Z8" s="33">
        <f t="shared" si="6"/>
        <v>18116</v>
      </c>
      <c r="AA8" s="33">
        <f t="shared" si="6"/>
        <v>245</v>
      </c>
      <c r="AB8" s="33">
        <f t="shared" si="3"/>
        <v>388.25</v>
      </c>
      <c r="AC8" s="33">
        <f t="shared" si="3"/>
        <v>585.75</v>
      </c>
      <c r="AD8" s="30"/>
      <c r="AE8" s="30"/>
    </row>
    <row r="9" spans="1:31" ht="15.75" x14ac:dyDescent="0.25">
      <c r="B9" s="212" t="s">
        <v>247</v>
      </c>
      <c r="C9" s="212"/>
      <c r="D9" s="212"/>
      <c r="E9" s="212"/>
      <c r="F9" s="212"/>
      <c r="G9" s="212"/>
      <c r="H9" s="212"/>
      <c r="I9" s="212"/>
      <c r="J9" s="212"/>
      <c r="K9" s="212"/>
      <c r="L9" s="212"/>
      <c r="M9" s="212"/>
    </row>
  </sheetData>
  <mergeCells count="14">
    <mergeCell ref="F1:M1"/>
    <mergeCell ref="A1:A2"/>
    <mergeCell ref="W1:AE1"/>
    <mergeCell ref="B1:E2"/>
    <mergeCell ref="B3:B5"/>
    <mergeCell ref="C3:E3"/>
    <mergeCell ref="C4:E4"/>
    <mergeCell ref="C5:E5"/>
    <mergeCell ref="N1:V1"/>
    <mergeCell ref="B9:M9"/>
    <mergeCell ref="B6:B8"/>
    <mergeCell ref="C6:E6"/>
    <mergeCell ref="C7:E7"/>
    <mergeCell ref="C8:E8"/>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F40DB-3729-4546-825D-9C4487A873CF}">
  <sheetPr>
    <tabColor theme="7" tint="-0.249977111117893"/>
  </sheetPr>
  <dimension ref="A1:AD14"/>
  <sheetViews>
    <sheetView zoomScale="70" zoomScaleNormal="70" workbookViewId="0">
      <selection sqref="A1:XFD1048576"/>
    </sheetView>
  </sheetViews>
  <sheetFormatPr defaultRowHeight="15" x14ac:dyDescent="0.25"/>
  <cols>
    <col min="2" max="2" width="25" customWidth="1"/>
    <col min="3" max="3" width="11.85546875" customWidth="1"/>
    <col min="4" max="4" width="23.42578125" customWidth="1"/>
    <col min="5" max="10" width="9.7109375" bestFit="1" customWidth="1"/>
    <col min="11" max="11" width="9.7109375" customWidth="1"/>
    <col min="12" max="12" width="9.7109375" bestFit="1" customWidth="1"/>
    <col min="13" max="19" width="17.42578125" customWidth="1"/>
    <col min="20" max="21" width="15.5703125" customWidth="1"/>
    <col min="22" max="23" width="15.85546875" customWidth="1"/>
    <col min="24" max="30" width="18.28515625" customWidth="1"/>
    <col min="31" max="32" width="15.5703125" customWidth="1"/>
  </cols>
  <sheetData>
    <row r="1" spans="1:30" s="23" customFormat="1" ht="59.25" customHeight="1" x14ac:dyDescent="0.25">
      <c r="A1" s="213" t="s">
        <v>1</v>
      </c>
      <c r="B1" s="215" t="s">
        <v>200</v>
      </c>
      <c r="C1" s="215"/>
      <c r="D1" s="215"/>
      <c r="E1" s="74" t="s">
        <v>175</v>
      </c>
      <c r="F1" s="74"/>
      <c r="G1" s="74"/>
      <c r="H1" s="74"/>
      <c r="I1" s="74"/>
      <c r="J1" s="74"/>
      <c r="K1" s="74"/>
      <c r="L1" s="74"/>
      <c r="M1" s="74" t="s">
        <v>231</v>
      </c>
      <c r="N1" s="74"/>
      <c r="O1" s="74"/>
      <c r="P1" s="74"/>
      <c r="Q1" s="74"/>
      <c r="R1" s="74"/>
      <c r="S1" s="74"/>
      <c r="T1" s="74"/>
      <c r="U1" s="74"/>
      <c r="V1" s="74" t="s">
        <v>233</v>
      </c>
      <c r="W1" s="74"/>
      <c r="X1" s="74"/>
      <c r="Y1" s="74"/>
      <c r="Z1" s="74"/>
      <c r="AA1" s="74"/>
      <c r="AB1" s="74"/>
      <c r="AC1" s="74"/>
      <c r="AD1" s="74"/>
    </row>
    <row r="2" spans="1:30" ht="175.5" customHeight="1" x14ac:dyDescent="0.25">
      <c r="A2" s="214"/>
      <c r="B2" s="215"/>
      <c r="C2" s="215"/>
      <c r="D2" s="215"/>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3" t="s">
        <v>11</v>
      </c>
      <c r="W2" s="3" t="s">
        <v>12</v>
      </c>
      <c r="X2" s="3" t="s">
        <v>13</v>
      </c>
      <c r="Y2" s="3" t="s">
        <v>14</v>
      </c>
      <c r="Z2" s="3" t="s">
        <v>15</v>
      </c>
      <c r="AA2" s="3" t="s">
        <v>16</v>
      </c>
      <c r="AB2" s="3" t="s">
        <v>251</v>
      </c>
      <c r="AC2" s="42" t="s">
        <v>252</v>
      </c>
      <c r="AD2" s="42" t="s">
        <v>253</v>
      </c>
    </row>
    <row r="3" spans="1:30" ht="69.75" customHeight="1" x14ac:dyDescent="0.25">
      <c r="A3" s="22">
        <v>4</v>
      </c>
      <c r="B3" s="141" t="s">
        <v>115</v>
      </c>
      <c r="C3" s="141"/>
      <c r="D3" s="141"/>
      <c r="E3" s="35">
        <v>89064.25</v>
      </c>
      <c r="F3" s="35">
        <v>90302</v>
      </c>
      <c r="G3" s="35">
        <v>91637.5</v>
      </c>
      <c r="H3" s="35">
        <v>91685</v>
      </c>
      <c r="I3" s="35">
        <v>89974.75</v>
      </c>
      <c r="J3" s="35">
        <v>90293.5</v>
      </c>
      <c r="K3" s="35">
        <v>91570.5</v>
      </c>
      <c r="L3" s="35">
        <v>93389.5</v>
      </c>
      <c r="M3" s="32">
        <f t="shared" ref="M3:S13" si="0">(F3/E3-1)*100</f>
        <v>1.3897270790468763</v>
      </c>
      <c r="N3" s="32">
        <f t="shared" si="0"/>
        <v>1.4789262696285776</v>
      </c>
      <c r="O3" s="32">
        <f t="shared" si="0"/>
        <v>5.1834674669204439E-2</v>
      </c>
      <c r="P3" s="32">
        <f t="shared" si="0"/>
        <v>-1.8653542018868929</v>
      </c>
      <c r="Q3" s="32">
        <f t="shared" si="0"/>
        <v>0.35426605797737043</v>
      </c>
      <c r="R3" s="32">
        <f t="shared" si="0"/>
        <v>1.4142767751831542</v>
      </c>
      <c r="S3" s="32">
        <f t="shared" si="0"/>
        <v>1.9864476004826992</v>
      </c>
      <c r="T3" s="29">
        <f t="shared" ref="T3:T13" si="1">(L3/G3-1)*100</f>
        <v>1.9118810530623476</v>
      </c>
      <c r="U3" s="29">
        <f t="shared" ref="U3:U13" si="2">(L3/E3-1)*100</f>
        <v>4.8563256300928836</v>
      </c>
      <c r="V3" s="33">
        <f t="shared" ref="V3:AB13" si="3">F3-E3</f>
        <v>1237.75</v>
      </c>
      <c r="W3" s="33">
        <f t="shared" si="3"/>
        <v>1335.5</v>
      </c>
      <c r="X3" s="33">
        <f t="shared" si="3"/>
        <v>47.5</v>
      </c>
      <c r="Y3" s="33">
        <f t="shared" si="3"/>
        <v>-1710.25</v>
      </c>
      <c r="Z3" s="33">
        <f t="shared" si="3"/>
        <v>318.75</v>
      </c>
      <c r="AA3" s="33">
        <f t="shared" si="3"/>
        <v>1277</v>
      </c>
      <c r="AB3" s="33">
        <f t="shared" si="3"/>
        <v>1819</v>
      </c>
      <c r="AC3" s="30">
        <f t="shared" ref="AC3:AC13" si="4">L3-G3</f>
        <v>1752</v>
      </c>
      <c r="AD3" s="30">
        <f t="shared" ref="AD3:AD13" si="5">L3-E3</f>
        <v>4325.25</v>
      </c>
    </row>
    <row r="4" spans="1:30" ht="69.75" customHeight="1" x14ac:dyDescent="0.25">
      <c r="A4" s="22">
        <v>25</v>
      </c>
      <c r="B4" s="113" t="s">
        <v>128</v>
      </c>
      <c r="C4" s="113"/>
      <c r="D4" s="114"/>
      <c r="E4" s="31">
        <v>10269.75</v>
      </c>
      <c r="F4" s="31">
        <v>10139.75</v>
      </c>
      <c r="G4" s="31">
        <v>9520</v>
      </c>
      <c r="H4" s="31">
        <v>9394.5</v>
      </c>
      <c r="I4" s="31">
        <v>9118.25</v>
      </c>
      <c r="J4" s="31">
        <v>8529</v>
      </c>
      <c r="K4" s="31">
        <v>8477.75</v>
      </c>
      <c r="L4" s="31">
        <v>8480.25</v>
      </c>
      <c r="M4" s="32">
        <f t="shared" si="0"/>
        <v>-1.2658535991625919</v>
      </c>
      <c r="N4" s="32">
        <f t="shared" si="0"/>
        <v>-6.1120836312532401</v>
      </c>
      <c r="O4" s="32">
        <f t="shared" si="0"/>
        <v>-1.3182773109243651</v>
      </c>
      <c r="P4" s="32">
        <f t="shared" si="0"/>
        <v>-2.9405503219969154</v>
      </c>
      <c r="Q4" s="32">
        <f t="shared" si="0"/>
        <v>-6.462314588873963</v>
      </c>
      <c r="R4" s="32">
        <f t="shared" si="0"/>
        <v>-0.60089107750029846</v>
      </c>
      <c r="S4" s="32">
        <f t="shared" si="0"/>
        <v>2.9488956385836929E-2</v>
      </c>
      <c r="T4" s="29">
        <f t="shared" si="1"/>
        <v>-10.921743697478991</v>
      </c>
      <c r="U4" s="29">
        <f t="shared" si="2"/>
        <v>-17.424961659241944</v>
      </c>
      <c r="V4" s="33">
        <f t="shared" si="3"/>
        <v>-130</v>
      </c>
      <c r="W4" s="33">
        <f t="shared" si="3"/>
        <v>-619.75</v>
      </c>
      <c r="X4" s="33">
        <f t="shared" si="3"/>
        <v>-125.5</v>
      </c>
      <c r="Y4" s="33">
        <f t="shared" si="3"/>
        <v>-276.25</v>
      </c>
      <c r="Z4" s="33">
        <f t="shared" si="3"/>
        <v>-589.25</v>
      </c>
      <c r="AA4" s="33">
        <f t="shared" si="3"/>
        <v>-51.25</v>
      </c>
      <c r="AB4" s="33">
        <f t="shared" si="3"/>
        <v>2.5</v>
      </c>
      <c r="AC4" s="30">
        <f t="shared" si="4"/>
        <v>-1039.75</v>
      </c>
      <c r="AD4" s="30">
        <f t="shared" si="5"/>
        <v>-1789.5</v>
      </c>
    </row>
    <row r="5" spans="1:30" ht="69.75" customHeight="1" x14ac:dyDescent="0.25">
      <c r="A5" s="22">
        <v>26</v>
      </c>
      <c r="B5" s="113" t="s">
        <v>202</v>
      </c>
      <c r="C5" s="113"/>
      <c r="D5" s="114"/>
      <c r="E5" s="31">
        <v>13019.5</v>
      </c>
      <c r="F5" s="31">
        <v>12849</v>
      </c>
      <c r="G5" s="31">
        <v>13182.5</v>
      </c>
      <c r="H5" s="31">
        <v>12844.75</v>
      </c>
      <c r="I5" s="31">
        <v>11551.75</v>
      </c>
      <c r="J5" s="31">
        <v>11689.5</v>
      </c>
      <c r="K5" s="31">
        <v>11767.5</v>
      </c>
      <c r="L5" s="31">
        <v>11968.25</v>
      </c>
      <c r="M5" s="32">
        <f t="shared" si="0"/>
        <v>-1.309574100387878</v>
      </c>
      <c r="N5" s="32">
        <f t="shared" si="0"/>
        <v>2.5955327262821903</v>
      </c>
      <c r="O5" s="32">
        <f t="shared" si="0"/>
        <v>-2.5621088564384609</v>
      </c>
      <c r="P5" s="32">
        <f t="shared" si="0"/>
        <v>-10.066369528406549</v>
      </c>
      <c r="Q5" s="32">
        <f t="shared" si="0"/>
        <v>1.1924600168805588</v>
      </c>
      <c r="R5" s="32">
        <f t="shared" si="0"/>
        <v>0.66726549467470697</v>
      </c>
      <c r="S5" s="32">
        <f t="shared" si="0"/>
        <v>1.7059698321648664</v>
      </c>
      <c r="T5" s="29">
        <f t="shared" si="1"/>
        <v>-9.2110752892091803</v>
      </c>
      <c r="U5" s="29">
        <f t="shared" si="2"/>
        <v>-8.0744268213065027</v>
      </c>
      <c r="V5" s="33">
        <f t="shared" si="3"/>
        <v>-170.5</v>
      </c>
      <c r="W5" s="33">
        <f t="shared" si="3"/>
        <v>333.5</v>
      </c>
      <c r="X5" s="33">
        <f t="shared" si="3"/>
        <v>-337.75</v>
      </c>
      <c r="Y5" s="33">
        <f t="shared" si="3"/>
        <v>-1293</v>
      </c>
      <c r="Z5" s="33">
        <f t="shared" si="3"/>
        <v>137.75</v>
      </c>
      <c r="AA5" s="33">
        <f t="shared" si="3"/>
        <v>78</v>
      </c>
      <c r="AB5" s="33">
        <f t="shared" si="3"/>
        <v>200.75</v>
      </c>
      <c r="AC5" s="30">
        <f t="shared" si="4"/>
        <v>-1214.25</v>
      </c>
      <c r="AD5" s="30">
        <f t="shared" si="5"/>
        <v>-1051.25</v>
      </c>
    </row>
    <row r="6" spans="1:30" ht="69.75" customHeight="1" x14ac:dyDescent="0.25">
      <c r="A6" s="22">
        <v>27</v>
      </c>
      <c r="B6" s="113" t="s">
        <v>130</v>
      </c>
      <c r="C6" s="113"/>
      <c r="D6" s="114"/>
      <c r="E6" s="31">
        <v>7444.5</v>
      </c>
      <c r="F6" s="31">
        <v>7844.5</v>
      </c>
      <c r="G6" s="31">
        <v>7771</v>
      </c>
      <c r="H6" s="31">
        <v>7471</v>
      </c>
      <c r="I6" s="31">
        <v>7266.5</v>
      </c>
      <c r="J6" s="31">
        <v>6822.5</v>
      </c>
      <c r="K6" s="31">
        <v>6664</v>
      </c>
      <c r="L6" s="31">
        <v>6700.5</v>
      </c>
      <c r="M6" s="32">
        <f t="shared" si="0"/>
        <v>5.3730942306400742</v>
      </c>
      <c r="N6" s="32">
        <f t="shared" si="0"/>
        <v>-0.93696220281725973</v>
      </c>
      <c r="O6" s="32">
        <f t="shared" si="0"/>
        <v>-3.8605070132544106</v>
      </c>
      <c r="P6" s="32">
        <f t="shared" si="0"/>
        <v>-2.7372507027171755</v>
      </c>
      <c r="Q6" s="32">
        <f t="shared" si="0"/>
        <v>-6.1102318860524303</v>
      </c>
      <c r="R6" s="32">
        <f t="shared" si="0"/>
        <v>-2.3231953096372271</v>
      </c>
      <c r="S6" s="32">
        <f t="shared" si="0"/>
        <v>0.54771908763504573</v>
      </c>
      <c r="T6" s="29">
        <f t="shared" si="1"/>
        <v>-13.775575858962807</v>
      </c>
      <c r="U6" s="29">
        <f t="shared" si="2"/>
        <v>-9.9939552689905291</v>
      </c>
      <c r="V6" s="33">
        <f t="shared" si="3"/>
        <v>400</v>
      </c>
      <c r="W6" s="33">
        <f t="shared" si="3"/>
        <v>-73.5</v>
      </c>
      <c r="X6" s="33">
        <f t="shared" si="3"/>
        <v>-300</v>
      </c>
      <c r="Y6" s="33">
        <f t="shared" si="3"/>
        <v>-204.5</v>
      </c>
      <c r="Z6" s="33">
        <f t="shared" si="3"/>
        <v>-444</v>
      </c>
      <c r="AA6" s="33">
        <f t="shared" si="3"/>
        <v>-158.5</v>
      </c>
      <c r="AB6" s="33">
        <f t="shared" si="3"/>
        <v>36.5</v>
      </c>
      <c r="AC6" s="30">
        <f t="shared" si="4"/>
        <v>-1070.5</v>
      </c>
      <c r="AD6" s="30">
        <f t="shared" si="5"/>
        <v>-744</v>
      </c>
    </row>
    <row r="7" spans="1:30" ht="69.75" customHeight="1" x14ac:dyDescent="0.25">
      <c r="A7" s="22">
        <v>28</v>
      </c>
      <c r="B7" s="113" t="s">
        <v>131</v>
      </c>
      <c r="C7" s="113"/>
      <c r="D7" s="114"/>
      <c r="E7" s="31">
        <v>16524.75</v>
      </c>
      <c r="F7" s="31">
        <v>17043</v>
      </c>
      <c r="G7" s="31">
        <v>17328.75</v>
      </c>
      <c r="H7" s="31">
        <v>17496.25</v>
      </c>
      <c r="I7" s="31">
        <v>17320</v>
      </c>
      <c r="J7" s="31">
        <v>17432.75</v>
      </c>
      <c r="K7" s="31">
        <v>17488.75</v>
      </c>
      <c r="L7" s="31">
        <v>17678.75</v>
      </c>
      <c r="M7" s="32">
        <f t="shared" si="0"/>
        <v>3.1362047837334872</v>
      </c>
      <c r="N7" s="32">
        <f t="shared" si="0"/>
        <v>1.6766414363668325</v>
      </c>
      <c r="O7" s="32">
        <f t="shared" si="0"/>
        <v>0.96660174565390555</v>
      </c>
      <c r="P7" s="32">
        <f t="shared" si="0"/>
        <v>-1.0073587197256595</v>
      </c>
      <c r="Q7" s="32">
        <f t="shared" si="0"/>
        <v>0.65098152424942768</v>
      </c>
      <c r="R7" s="32">
        <f t="shared" si="0"/>
        <v>0.32123445813196927</v>
      </c>
      <c r="S7" s="32">
        <f t="shared" si="0"/>
        <v>1.0864126938746388</v>
      </c>
      <c r="T7" s="29">
        <f t="shared" si="1"/>
        <v>2.0197648416648617</v>
      </c>
      <c r="U7" s="29">
        <f t="shared" si="2"/>
        <v>6.9834641976429301</v>
      </c>
      <c r="V7" s="33">
        <f t="shared" si="3"/>
        <v>518.25</v>
      </c>
      <c r="W7" s="33">
        <f t="shared" si="3"/>
        <v>285.75</v>
      </c>
      <c r="X7" s="33">
        <f t="shared" si="3"/>
        <v>167.5</v>
      </c>
      <c r="Y7" s="33">
        <f t="shared" si="3"/>
        <v>-176.25</v>
      </c>
      <c r="Z7" s="33">
        <f t="shared" si="3"/>
        <v>112.75</v>
      </c>
      <c r="AA7" s="33">
        <f t="shared" si="3"/>
        <v>56</v>
      </c>
      <c r="AB7" s="33">
        <f t="shared" si="3"/>
        <v>190</v>
      </c>
      <c r="AC7" s="30">
        <f t="shared" si="4"/>
        <v>350</v>
      </c>
      <c r="AD7" s="30">
        <f t="shared" si="5"/>
        <v>1154</v>
      </c>
    </row>
    <row r="8" spans="1:30" ht="69.75" customHeight="1" x14ac:dyDescent="0.25">
      <c r="A8" s="22">
        <v>29</v>
      </c>
      <c r="B8" s="113" t="s">
        <v>132</v>
      </c>
      <c r="C8" s="113"/>
      <c r="D8" s="114"/>
      <c r="E8" s="31">
        <v>4100.25</v>
      </c>
      <c r="F8" s="31">
        <v>4219.25</v>
      </c>
      <c r="G8" s="31">
        <v>4179</v>
      </c>
      <c r="H8" s="31">
        <v>4320.75</v>
      </c>
      <c r="I8" s="31">
        <v>4502.25</v>
      </c>
      <c r="J8" s="31">
        <v>4558.25</v>
      </c>
      <c r="K8" s="31">
        <v>4642.25</v>
      </c>
      <c r="L8" s="31">
        <v>4854.5</v>
      </c>
      <c r="M8" s="32">
        <f t="shared" si="0"/>
        <v>2.9022620571916402</v>
      </c>
      <c r="N8" s="32">
        <f t="shared" si="0"/>
        <v>-0.95396101202820383</v>
      </c>
      <c r="O8" s="32">
        <f t="shared" si="0"/>
        <v>3.3919597989949812</v>
      </c>
      <c r="P8" s="32">
        <f t="shared" si="0"/>
        <v>4.2006596077069913</v>
      </c>
      <c r="Q8" s="32">
        <f t="shared" si="0"/>
        <v>1.2438225331778519</v>
      </c>
      <c r="R8" s="32">
        <f t="shared" si="0"/>
        <v>1.8428124828607562</v>
      </c>
      <c r="S8" s="32">
        <f t="shared" si="0"/>
        <v>4.5721363562927442</v>
      </c>
      <c r="T8" s="29">
        <f t="shared" si="1"/>
        <v>16.164154103852589</v>
      </c>
      <c r="U8" s="29">
        <f t="shared" si="2"/>
        <v>18.395219803670514</v>
      </c>
      <c r="V8" s="33">
        <f t="shared" si="3"/>
        <v>119</v>
      </c>
      <c r="W8" s="33">
        <f t="shared" si="3"/>
        <v>-40.25</v>
      </c>
      <c r="X8" s="33">
        <f t="shared" si="3"/>
        <v>141.75</v>
      </c>
      <c r="Y8" s="33">
        <f t="shared" si="3"/>
        <v>181.5</v>
      </c>
      <c r="Z8" s="33">
        <f t="shared" si="3"/>
        <v>56</v>
      </c>
      <c r="AA8" s="33">
        <f t="shared" si="3"/>
        <v>84</v>
      </c>
      <c r="AB8" s="33">
        <f t="shared" si="3"/>
        <v>212.25</v>
      </c>
      <c r="AC8" s="30">
        <f t="shared" si="4"/>
        <v>675.5</v>
      </c>
      <c r="AD8" s="30">
        <f t="shared" si="5"/>
        <v>754.25</v>
      </c>
    </row>
    <row r="9" spans="1:30" ht="69.75" customHeight="1" x14ac:dyDescent="0.25">
      <c r="A9" s="22">
        <v>30</v>
      </c>
      <c r="B9" s="113" t="s">
        <v>133</v>
      </c>
      <c r="C9" s="113"/>
      <c r="D9" s="114"/>
      <c r="E9" s="31">
        <v>3828</v>
      </c>
      <c r="F9" s="31">
        <v>3992</v>
      </c>
      <c r="G9" s="31">
        <v>4212.5</v>
      </c>
      <c r="H9" s="31">
        <v>4374</v>
      </c>
      <c r="I9" s="31">
        <v>4606.75</v>
      </c>
      <c r="J9" s="31">
        <v>5123</v>
      </c>
      <c r="K9" s="31">
        <v>5299.25</v>
      </c>
      <c r="L9" s="31">
        <v>5497</v>
      </c>
      <c r="M9" s="32">
        <f t="shared" si="0"/>
        <v>4.2842215256008398</v>
      </c>
      <c r="N9" s="32">
        <f t="shared" si="0"/>
        <v>5.5235470941883857</v>
      </c>
      <c r="O9" s="32">
        <f t="shared" si="0"/>
        <v>3.8338278931750791</v>
      </c>
      <c r="P9" s="32">
        <f t="shared" si="0"/>
        <v>5.321216278006391</v>
      </c>
      <c r="Q9" s="32">
        <f t="shared" si="0"/>
        <v>11.20638193954524</v>
      </c>
      <c r="R9" s="32">
        <f t="shared" si="0"/>
        <v>3.4403669724770714</v>
      </c>
      <c r="S9" s="32">
        <f t="shared" si="0"/>
        <v>3.731660140585924</v>
      </c>
      <c r="T9" s="29">
        <f t="shared" si="1"/>
        <v>30.492581602373892</v>
      </c>
      <c r="U9" s="29">
        <f t="shared" si="2"/>
        <v>43.59979101358411</v>
      </c>
      <c r="V9" s="33">
        <f t="shared" si="3"/>
        <v>164</v>
      </c>
      <c r="W9" s="33">
        <f t="shared" si="3"/>
        <v>220.5</v>
      </c>
      <c r="X9" s="33">
        <f t="shared" si="3"/>
        <v>161.5</v>
      </c>
      <c r="Y9" s="33">
        <f t="shared" si="3"/>
        <v>232.75</v>
      </c>
      <c r="Z9" s="33">
        <f t="shared" si="3"/>
        <v>516.25</v>
      </c>
      <c r="AA9" s="33">
        <f t="shared" si="3"/>
        <v>176.25</v>
      </c>
      <c r="AB9" s="33">
        <f t="shared" si="3"/>
        <v>197.75</v>
      </c>
      <c r="AC9" s="30">
        <f t="shared" si="4"/>
        <v>1284.5</v>
      </c>
      <c r="AD9" s="30">
        <f t="shared" si="5"/>
        <v>1669</v>
      </c>
    </row>
    <row r="10" spans="1:30" ht="69.75" customHeight="1" x14ac:dyDescent="0.25">
      <c r="A10" s="22">
        <v>31</v>
      </c>
      <c r="B10" s="113" t="s">
        <v>134</v>
      </c>
      <c r="C10" s="113"/>
      <c r="D10" s="114"/>
      <c r="E10" s="31">
        <v>9473.75</v>
      </c>
      <c r="F10" s="31">
        <v>9704</v>
      </c>
      <c r="G10" s="31">
        <v>10281.5</v>
      </c>
      <c r="H10" s="31">
        <v>10271.25</v>
      </c>
      <c r="I10" s="31">
        <v>9642.75</v>
      </c>
      <c r="J10" s="31">
        <v>9966.75</v>
      </c>
      <c r="K10" s="31">
        <v>10111.5</v>
      </c>
      <c r="L10" s="31">
        <v>10526.5</v>
      </c>
      <c r="M10" s="32">
        <f t="shared" si="0"/>
        <v>2.4303997888903472</v>
      </c>
      <c r="N10" s="32">
        <f t="shared" si="0"/>
        <v>5.9511541632316645</v>
      </c>
      <c r="O10" s="32">
        <f t="shared" si="0"/>
        <v>-9.9693624471142162E-2</v>
      </c>
      <c r="P10" s="32">
        <f t="shared" si="0"/>
        <v>-6.1190215407082915</v>
      </c>
      <c r="Q10" s="32">
        <f t="shared" si="0"/>
        <v>3.3600373337481448</v>
      </c>
      <c r="R10" s="32">
        <f t="shared" si="0"/>
        <v>1.4523289939047279</v>
      </c>
      <c r="S10" s="32">
        <f t="shared" si="0"/>
        <v>4.1042377490975612</v>
      </c>
      <c r="T10" s="29">
        <f t="shared" si="1"/>
        <v>2.3829207800418306</v>
      </c>
      <c r="U10" s="29">
        <f t="shared" si="2"/>
        <v>11.112283942472612</v>
      </c>
      <c r="V10" s="33">
        <f t="shared" si="3"/>
        <v>230.25</v>
      </c>
      <c r="W10" s="33">
        <f t="shared" si="3"/>
        <v>577.5</v>
      </c>
      <c r="X10" s="33">
        <f t="shared" si="3"/>
        <v>-10.25</v>
      </c>
      <c r="Y10" s="33">
        <f t="shared" si="3"/>
        <v>-628.5</v>
      </c>
      <c r="Z10" s="33">
        <f t="shared" si="3"/>
        <v>324</v>
      </c>
      <c r="AA10" s="33">
        <f t="shared" si="3"/>
        <v>144.75</v>
      </c>
      <c r="AB10" s="33">
        <f t="shared" si="3"/>
        <v>415</v>
      </c>
      <c r="AC10" s="30">
        <f t="shared" si="4"/>
        <v>245</v>
      </c>
      <c r="AD10" s="30">
        <f t="shared" si="5"/>
        <v>1052.75</v>
      </c>
    </row>
    <row r="11" spans="1:30" ht="69.75" customHeight="1" x14ac:dyDescent="0.25">
      <c r="A11" s="22">
        <v>32</v>
      </c>
      <c r="B11" s="113" t="s">
        <v>135</v>
      </c>
      <c r="C11" s="113"/>
      <c r="D11" s="114"/>
      <c r="E11" s="31">
        <v>14447.75</v>
      </c>
      <c r="F11" s="31">
        <v>14535.25</v>
      </c>
      <c r="G11" s="31">
        <v>15033</v>
      </c>
      <c r="H11" s="31">
        <v>15270.75</v>
      </c>
      <c r="I11" s="31">
        <v>15537.5</v>
      </c>
      <c r="J11" s="31">
        <v>15494.5</v>
      </c>
      <c r="K11" s="31">
        <v>16028.5</v>
      </c>
      <c r="L11" s="31">
        <v>16360.25</v>
      </c>
      <c r="M11" s="32">
        <f t="shared" si="0"/>
        <v>0.60563063452787613</v>
      </c>
      <c r="N11" s="32">
        <f t="shared" si="0"/>
        <v>3.4244337042706574</v>
      </c>
      <c r="O11" s="32">
        <f t="shared" si="0"/>
        <v>1.5815206545599647</v>
      </c>
      <c r="P11" s="32">
        <f t="shared" si="0"/>
        <v>1.7468035296236195</v>
      </c>
      <c r="Q11" s="32">
        <f t="shared" si="0"/>
        <v>-0.27674979887368778</v>
      </c>
      <c r="R11" s="32">
        <f t="shared" si="0"/>
        <v>3.4463842008454648</v>
      </c>
      <c r="S11" s="32">
        <f t="shared" si="0"/>
        <v>2.0697507564650497</v>
      </c>
      <c r="T11" s="29">
        <f t="shared" si="1"/>
        <v>8.8289097319230958</v>
      </c>
      <c r="U11" s="29">
        <f t="shared" si="2"/>
        <v>13.23735529753769</v>
      </c>
      <c r="V11" s="33">
        <f t="shared" si="3"/>
        <v>87.5</v>
      </c>
      <c r="W11" s="33">
        <f t="shared" si="3"/>
        <v>497.75</v>
      </c>
      <c r="X11" s="33">
        <f t="shared" si="3"/>
        <v>237.75</v>
      </c>
      <c r="Y11" s="33">
        <f t="shared" si="3"/>
        <v>266.75</v>
      </c>
      <c r="Z11" s="33">
        <f t="shared" si="3"/>
        <v>-43</v>
      </c>
      <c r="AA11" s="33">
        <f t="shared" si="3"/>
        <v>534</v>
      </c>
      <c r="AB11" s="33">
        <f t="shared" si="3"/>
        <v>331.75</v>
      </c>
      <c r="AC11" s="30">
        <f t="shared" si="4"/>
        <v>1327.25</v>
      </c>
      <c r="AD11" s="30">
        <f t="shared" si="5"/>
        <v>1912.5</v>
      </c>
    </row>
    <row r="12" spans="1:30" ht="69.75" customHeight="1" x14ac:dyDescent="0.25">
      <c r="A12" s="22">
        <v>33</v>
      </c>
      <c r="B12" s="113" t="s">
        <v>136</v>
      </c>
      <c r="C12" s="113"/>
      <c r="D12" s="114"/>
      <c r="E12" s="31">
        <v>3816.5</v>
      </c>
      <c r="F12" s="31">
        <v>4007.5</v>
      </c>
      <c r="G12" s="31">
        <v>4164.5</v>
      </c>
      <c r="H12" s="31">
        <v>4147.5</v>
      </c>
      <c r="I12" s="31">
        <v>4211.5</v>
      </c>
      <c r="J12" s="31">
        <v>4462.5</v>
      </c>
      <c r="K12" s="31">
        <v>4807.5</v>
      </c>
      <c r="L12" s="31">
        <v>4994.75</v>
      </c>
      <c r="M12" s="32">
        <f t="shared" si="0"/>
        <v>5.0045853530721773</v>
      </c>
      <c r="N12" s="32">
        <f t="shared" si="0"/>
        <v>3.9176543980037337</v>
      </c>
      <c r="O12" s="32">
        <f t="shared" si="0"/>
        <v>-0.40821227038059238</v>
      </c>
      <c r="P12" s="32">
        <f t="shared" si="0"/>
        <v>1.5430982519590186</v>
      </c>
      <c r="Q12" s="32">
        <f t="shared" si="0"/>
        <v>5.9598717796509604</v>
      </c>
      <c r="R12" s="32">
        <f t="shared" si="0"/>
        <v>7.7310924369747847</v>
      </c>
      <c r="S12" s="32">
        <f t="shared" si="0"/>
        <v>3.8949557982319361</v>
      </c>
      <c r="T12" s="29">
        <f t="shared" si="1"/>
        <v>19.936366910793613</v>
      </c>
      <c r="U12" s="29">
        <f t="shared" si="2"/>
        <v>30.872527184593213</v>
      </c>
      <c r="V12" s="33">
        <f t="shared" si="3"/>
        <v>191</v>
      </c>
      <c r="W12" s="33">
        <f t="shared" si="3"/>
        <v>157</v>
      </c>
      <c r="X12" s="33">
        <f t="shared" si="3"/>
        <v>-17</v>
      </c>
      <c r="Y12" s="33">
        <f t="shared" si="3"/>
        <v>64</v>
      </c>
      <c r="Z12" s="33">
        <f t="shared" si="3"/>
        <v>251</v>
      </c>
      <c r="AA12" s="33">
        <f t="shared" si="3"/>
        <v>345</v>
      </c>
      <c r="AB12" s="33">
        <f t="shared" si="3"/>
        <v>187.25</v>
      </c>
      <c r="AC12" s="30">
        <f t="shared" si="4"/>
        <v>830.25</v>
      </c>
      <c r="AD12" s="30">
        <f t="shared" si="5"/>
        <v>1178.25</v>
      </c>
    </row>
    <row r="13" spans="1:30" ht="69.75" customHeight="1" x14ac:dyDescent="0.25">
      <c r="A13" s="22">
        <v>34</v>
      </c>
      <c r="B13" s="113" t="s">
        <v>203</v>
      </c>
      <c r="C13" s="113"/>
      <c r="D13" s="114"/>
      <c r="E13" s="31">
        <v>6108.75</v>
      </c>
      <c r="F13" s="31">
        <v>5956.25</v>
      </c>
      <c r="G13" s="31">
        <v>5946.75</v>
      </c>
      <c r="H13" s="31">
        <v>6082.5</v>
      </c>
      <c r="I13" s="31">
        <v>6210.75</v>
      </c>
      <c r="J13" s="31">
        <v>6194</v>
      </c>
      <c r="K13" s="31">
        <v>6239</v>
      </c>
      <c r="L13" s="31">
        <v>6294.25</v>
      </c>
      <c r="M13" s="32">
        <f t="shared" si="0"/>
        <v>-2.4964190710047074</v>
      </c>
      <c r="N13" s="32">
        <f t="shared" si="0"/>
        <v>-0.15949632738719854</v>
      </c>
      <c r="O13" s="32">
        <f t="shared" si="0"/>
        <v>2.2827594904779813</v>
      </c>
      <c r="P13" s="32">
        <f t="shared" si="0"/>
        <v>2.1085080147965396</v>
      </c>
      <c r="Q13" s="32">
        <f t="shared" si="0"/>
        <v>-0.26969367628708607</v>
      </c>
      <c r="R13" s="32">
        <f t="shared" si="0"/>
        <v>0.72650952534711877</v>
      </c>
      <c r="S13" s="32">
        <f t="shared" si="0"/>
        <v>0.88555858310626068</v>
      </c>
      <c r="T13" s="29">
        <f t="shared" si="1"/>
        <v>5.8435279774666782</v>
      </c>
      <c r="U13" s="29">
        <f t="shared" si="2"/>
        <v>3.0366277880089942</v>
      </c>
      <c r="V13" s="33">
        <f t="shared" si="3"/>
        <v>-152.5</v>
      </c>
      <c r="W13" s="33">
        <f t="shared" si="3"/>
        <v>-9.5</v>
      </c>
      <c r="X13" s="33">
        <f t="shared" si="3"/>
        <v>135.75</v>
      </c>
      <c r="Y13" s="33">
        <f t="shared" si="3"/>
        <v>128.25</v>
      </c>
      <c r="Z13" s="33">
        <f t="shared" si="3"/>
        <v>-16.75</v>
      </c>
      <c r="AA13" s="33">
        <f t="shared" si="3"/>
        <v>45</v>
      </c>
      <c r="AB13" s="33">
        <f t="shared" si="3"/>
        <v>55.25</v>
      </c>
      <c r="AC13" s="30">
        <f t="shared" si="4"/>
        <v>347.5</v>
      </c>
      <c r="AD13" s="30">
        <f t="shared" si="5"/>
        <v>185.5</v>
      </c>
    </row>
    <row r="14" spans="1:30" ht="15.75" x14ac:dyDescent="0.25">
      <c r="B14" s="71" t="s">
        <v>247</v>
      </c>
      <c r="C14" s="71"/>
      <c r="D14" s="71"/>
      <c r="E14" s="71"/>
      <c r="F14" s="71"/>
      <c r="G14" s="71"/>
      <c r="H14" s="71"/>
      <c r="I14" s="71"/>
      <c r="J14" s="71"/>
      <c r="K14" s="71"/>
      <c r="L14" s="71"/>
      <c r="M14" s="60"/>
      <c r="N14" s="60"/>
      <c r="O14" s="60"/>
      <c r="P14" s="60"/>
      <c r="Q14" s="60"/>
      <c r="R14" s="60"/>
      <c r="S14" s="60"/>
      <c r="T14" s="60"/>
      <c r="U14" s="60"/>
      <c r="V14" s="60"/>
      <c r="W14" s="60"/>
      <c r="X14" s="60"/>
      <c r="Y14" s="60"/>
      <c r="Z14" s="60"/>
      <c r="AA14" s="60"/>
      <c r="AB14" s="60"/>
      <c r="AC14" s="60"/>
      <c r="AD14" s="60"/>
    </row>
  </sheetData>
  <mergeCells count="16">
    <mergeCell ref="A1:A2"/>
    <mergeCell ref="V1:AD1"/>
    <mergeCell ref="B9:D9"/>
    <mergeCell ref="B10:D10"/>
    <mergeCell ref="B11:D11"/>
    <mergeCell ref="B1:D2"/>
    <mergeCell ref="E1:L1"/>
    <mergeCell ref="M1:U1"/>
    <mergeCell ref="B12:D12"/>
    <mergeCell ref="B13:D13"/>
    <mergeCell ref="B3:D3"/>
    <mergeCell ref="B4:D4"/>
    <mergeCell ref="B5:D5"/>
    <mergeCell ref="B6:D6"/>
    <mergeCell ref="B7:D7"/>
    <mergeCell ref="B8:D8"/>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032B0-4811-4BD9-9131-71E13463A5D1}">
  <sheetPr>
    <tabColor theme="7" tint="-0.249977111117893"/>
  </sheetPr>
  <dimension ref="A1:AD6"/>
  <sheetViews>
    <sheetView zoomScale="70" zoomScaleNormal="70" workbookViewId="0">
      <selection activeCell="M28" sqref="M28"/>
    </sheetView>
  </sheetViews>
  <sheetFormatPr defaultRowHeight="15" x14ac:dyDescent="0.25"/>
  <cols>
    <col min="2" max="2" width="25" customWidth="1"/>
    <col min="3" max="3" width="11.85546875" customWidth="1"/>
    <col min="4" max="4" width="23.42578125" customWidth="1"/>
    <col min="5" max="10" width="9.7109375" bestFit="1" customWidth="1"/>
    <col min="11" max="11" width="9.7109375" customWidth="1"/>
    <col min="12" max="12" width="9.7109375" bestFit="1" customWidth="1"/>
    <col min="13" max="19" width="17.85546875" customWidth="1"/>
    <col min="20" max="21" width="15.5703125" customWidth="1"/>
    <col min="22" max="23" width="15.85546875" customWidth="1"/>
    <col min="24" max="30" width="18.28515625" customWidth="1"/>
    <col min="31" max="32" width="15.5703125" customWidth="1"/>
  </cols>
  <sheetData>
    <row r="1" spans="1:30" s="23" customFormat="1" ht="59.25" customHeight="1" x14ac:dyDescent="0.25">
      <c r="A1" s="213" t="s">
        <v>1</v>
      </c>
      <c r="B1" s="215" t="s">
        <v>194</v>
      </c>
      <c r="C1" s="215"/>
      <c r="D1" s="215"/>
      <c r="E1" s="74" t="s">
        <v>175</v>
      </c>
      <c r="F1" s="74"/>
      <c r="G1" s="74"/>
      <c r="H1" s="74"/>
      <c r="I1" s="74"/>
      <c r="J1" s="74"/>
      <c r="K1" s="74"/>
      <c r="L1" s="74"/>
      <c r="M1" s="74" t="s">
        <v>231</v>
      </c>
      <c r="N1" s="74"/>
      <c r="O1" s="74"/>
      <c r="P1" s="74"/>
      <c r="Q1" s="74"/>
      <c r="R1" s="74"/>
      <c r="S1" s="74"/>
      <c r="T1" s="74"/>
      <c r="U1" s="74"/>
      <c r="V1" s="74" t="s">
        <v>233</v>
      </c>
      <c r="W1" s="74"/>
      <c r="X1" s="74"/>
      <c r="Y1" s="74"/>
      <c r="Z1" s="74"/>
      <c r="AA1" s="74"/>
      <c r="AB1" s="74"/>
      <c r="AC1" s="74"/>
      <c r="AD1" s="74"/>
    </row>
    <row r="2" spans="1:30" ht="175.5" customHeight="1" x14ac:dyDescent="0.25">
      <c r="A2" s="214"/>
      <c r="B2" s="215"/>
      <c r="C2" s="215"/>
      <c r="D2" s="215"/>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3" t="s">
        <v>11</v>
      </c>
      <c r="W2" s="3" t="s">
        <v>12</v>
      </c>
      <c r="X2" s="3" t="s">
        <v>13</v>
      </c>
      <c r="Y2" s="3" t="s">
        <v>14</v>
      </c>
      <c r="Z2" s="3" t="s">
        <v>15</v>
      </c>
      <c r="AA2" s="3" t="s">
        <v>16</v>
      </c>
      <c r="AB2" s="3" t="s">
        <v>251</v>
      </c>
      <c r="AC2" s="42" t="s">
        <v>252</v>
      </c>
      <c r="AD2" s="42" t="s">
        <v>253</v>
      </c>
    </row>
    <row r="3" spans="1:30" ht="69.75" customHeight="1" x14ac:dyDescent="0.25">
      <c r="A3" s="22">
        <v>4</v>
      </c>
      <c r="B3" s="141" t="s">
        <v>115</v>
      </c>
      <c r="C3" s="141"/>
      <c r="D3" s="141"/>
      <c r="E3" s="35">
        <v>89064.25</v>
      </c>
      <c r="F3" s="35">
        <v>90302</v>
      </c>
      <c r="G3" s="35">
        <v>91637.5</v>
      </c>
      <c r="H3" s="35">
        <v>91685</v>
      </c>
      <c r="I3" s="35">
        <v>89974.75</v>
      </c>
      <c r="J3" s="35">
        <v>90293.5</v>
      </c>
      <c r="K3" s="35">
        <v>91570.5</v>
      </c>
      <c r="L3" s="35">
        <v>93389.5</v>
      </c>
      <c r="M3" s="32">
        <f t="shared" ref="M3:S5" si="0">(F3/E3-1)*100</f>
        <v>1.3897270790468763</v>
      </c>
      <c r="N3" s="32">
        <f t="shared" si="0"/>
        <v>1.4789262696285776</v>
      </c>
      <c r="O3" s="32">
        <f t="shared" si="0"/>
        <v>5.1834674669204439E-2</v>
      </c>
      <c r="P3" s="32">
        <f t="shared" si="0"/>
        <v>-1.8653542018868929</v>
      </c>
      <c r="Q3" s="32">
        <f t="shared" si="0"/>
        <v>0.35426605797737043</v>
      </c>
      <c r="R3" s="32">
        <f t="shared" si="0"/>
        <v>1.4142767751831542</v>
      </c>
      <c r="S3" s="32">
        <f t="shared" si="0"/>
        <v>1.9864476004826992</v>
      </c>
      <c r="T3" s="29">
        <f t="shared" ref="T3:T5" si="1">(L3/G3-1)*100</f>
        <v>1.9118810530623476</v>
      </c>
      <c r="U3" s="29">
        <f t="shared" ref="U3:U5" si="2">(L3/E3-1)*100</f>
        <v>4.8563256300928836</v>
      </c>
      <c r="V3" s="33">
        <f t="shared" ref="V3:AB5" si="3">F3-E3</f>
        <v>1237.75</v>
      </c>
      <c r="W3" s="33">
        <f t="shared" si="3"/>
        <v>1335.5</v>
      </c>
      <c r="X3" s="33">
        <f t="shared" si="3"/>
        <v>47.5</v>
      </c>
      <c r="Y3" s="33">
        <f t="shared" si="3"/>
        <v>-1710.25</v>
      </c>
      <c r="Z3" s="33">
        <f t="shared" si="3"/>
        <v>318.75</v>
      </c>
      <c r="AA3" s="33">
        <f t="shared" si="3"/>
        <v>1277</v>
      </c>
      <c r="AB3" s="33">
        <f t="shared" si="3"/>
        <v>1819</v>
      </c>
      <c r="AC3" s="30">
        <f t="shared" ref="AC3:AC5" si="4">L3-G3</f>
        <v>1752</v>
      </c>
      <c r="AD3" s="30">
        <f t="shared" ref="AD3:AD5" si="5">L3-E3</f>
        <v>4325.25</v>
      </c>
    </row>
    <row r="4" spans="1:30" ht="69.75" customHeight="1" x14ac:dyDescent="0.25">
      <c r="A4" s="22">
        <v>74</v>
      </c>
      <c r="B4" s="101" t="s">
        <v>149</v>
      </c>
      <c r="C4" s="101"/>
      <c r="D4" s="101"/>
      <c r="E4" s="31">
        <v>55085.75</v>
      </c>
      <c r="F4" s="31">
        <v>56822.5</v>
      </c>
      <c r="G4" s="31">
        <v>59186.75</v>
      </c>
      <c r="H4" s="31">
        <v>59657.25</v>
      </c>
      <c r="I4" s="31">
        <v>58981.25</v>
      </c>
      <c r="J4" s="31">
        <v>57926.25</v>
      </c>
      <c r="K4" s="31">
        <v>58093.25</v>
      </c>
      <c r="L4" s="31">
        <v>58715.75</v>
      </c>
      <c r="M4" s="32">
        <f t="shared" si="0"/>
        <v>3.1528117525857491</v>
      </c>
      <c r="N4" s="32">
        <f t="shared" si="0"/>
        <v>4.1607637819525811</v>
      </c>
      <c r="O4" s="32">
        <f t="shared" si="0"/>
        <v>0.79494143537193196</v>
      </c>
      <c r="P4" s="32">
        <f t="shared" si="0"/>
        <v>-1.1331397273592114</v>
      </c>
      <c r="Q4" s="32">
        <f t="shared" si="0"/>
        <v>-1.7887040372999929</v>
      </c>
      <c r="R4" s="32">
        <f t="shared" si="0"/>
        <v>0.28829761981830071</v>
      </c>
      <c r="S4" s="32">
        <f t="shared" si="0"/>
        <v>1.0715530633937709</v>
      </c>
      <c r="T4" s="29">
        <f t="shared" si="1"/>
        <v>-0.79578621904395908</v>
      </c>
      <c r="U4" s="29">
        <f t="shared" si="2"/>
        <v>6.5897260180718176</v>
      </c>
      <c r="V4" s="33">
        <f t="shared" si="3"/>
        <v>1736.75</v>
      </c>
      <c r="W4" s="33">
        <f t="shared" si="3"/>
        <v>2364.25</v>
      </c>
      <c r="X4" s="33">
        <f t="shared" si="3"/>
        <v>470.5</v>
      </c>
      <c r="Y4" s="33">
        <f t="shared" si="3"/>
        <v>-676</v>
      </c>
      <c r="Z4" s="33">
        <f t="shared" si="3"/>
        <v>-1055</v>
      </c>
      <c r="AA4" s="33">
        <f t="shared" si="3"/>
        <v>167</v>
      </c>
      <c r="AB4" s="33">
        <f t="shared" si="3"/>
        <v>622.5</v>
      </c>
      <c r="AC4" s="30">
        <f t="shared" si="4"/>
        <v>-471</v>
      </c>
      <c r="AD4" s="30">
        <f t="shared" si="5"/>
        <v>3630</v>
      </c>
    </row>
    <row r="5" spans="1:30" ht="69.75" customHeight="1" x14ac:dyDescent="0.25">
      <c r="A5" s="22"/>
      <c r="B5" s="101" t="s">
        <v>168</v>
      </c>
      <c r="C5" s="101"/>
      <c r="D5" s="101"/>
      <c r="E5" s="31">
        <f>E3-E4</f>
        <v>33978.5</v>
      </c>
      <c r="F5" s="31">
        <f t="shared" ref="F5:L5" si="6">F3-F4</f>
        <v>33479.5</v>
      </c>
      <c r="G5" s="31">
        <f t="shared" si="6"/>
        <v>32450.75</v>
      </c>
      <c r="H5" s="31">
        <f t="shared" si="6"/>
        <v>32027.75</v>
      </c>
      <c r="I5" s="31">
        <f t="shared" si="6"/>
        <v>30993.5</v>
      </c>
      <c r="J5" s="31">
        <f t="shared" si="6"/>
        <v>32367.25</v>
      </c>
      <c r="K5" s="31">
        <f t="shared" si="6"/>
        <v>33477.25</v>
      </c>
      <c r="L5" s="31">
        <f t="shared" si="6"/>
        <v>34673.75</v>
      </c>
      <c r="M5" s="32">
        <f t="shared" si="0"/>
        <v>-1.4685757169975111</v>
      </c>
      <c r="N5" s="32">
        <f t="shared" si="0"/>
        <v>-3.0727758777759573</v>
      </c>
      <c r="O5" s="32">
        <f t="shared" si="0"/>
        <v>-1.3035137862761226</v>
      </c>
      <c r="P5" s="32">
        <f t="shared" si="0"/>
        <v>-3.2292309013277509</v>
      </c>
      <c r="Q5" s="32">
        <f t="shared" si="0"/>
        <v>4.432380983109363</v>
      </c>
      <c r="R5" s="32">
        <f t="shared" si="0"/>
        <v>3.4293923641952828</v>
      </c>
      <c r="S5" s="32">
        <f t="shared" si="0"/>
        <v>3.5740689572769657</v>
      </c>
      <c r="T5" s="29">
        <f t="shared" si="1"/>
        <v>6.8503809619192113</v>
      </c>
      <c r="U5" s="29">
        <f t="shared" si="2"/>
        <v>2.0461468281413264</v>
      </c>
      <c r="V5" s="33">
        <f t="shared" si="3"/>
        <v>-499</v>
      </c>
      <c r="W5" s="33">
        <f t="shared" si="3"/>
        <v>-1028.75</v>
      </c>
      <c r="X5" s="33">
        <f t="shared" si="3"/>
        <v>-423</v>
      </c>
      <c r="Y5" s="33">
        <f t="shared" si="3"/>
        <v>-1034.25</v>
      </c>
      <c r="Z5" s="33">
        <f t="shared" si="3"/>
        <v>1373.75</v>
      </c>
      <c r="AA5" s="33">
        <f t="shared" si="3"/>
        <v>1110</v>
      </c>
      <c r="AB5" s="33">
        <f t="shared" si="3"/>
        <v>1196.5</v>
      </c>
      <c r="AC5" s="30">
        <f t="shared" si="4"/>
        <v>2223</v>
      </c>
      <c r="AD5" s="30">
        <f t="shared" si="5"/>
        <v>695.25</v>
      </c>
    </row>
    <row r="6" spans="1:30" ht="15.75" x14ac:dyDescent="0.25">
      <c r="B6" s="59" t="s">
        <v>247</v>
      </c>
      <c r="C6" s="59"/>
      <c r="D6" s="59"/>
      <c r="E6" s="59"/>
      <c r="F6" s="59"/>
      <c r="G6" s="59"/>
      <c r="H6" s="59"/>
      <c r="I6" s="59"/>
      <c r="J6" s="59"/>
      <c r="K6" s="59"/>
      <c r="L6" s="59"/>
    </row>
  </sheetData>
  <mergeCells count="8">
    <mergeCell ref="V1:AD1"/>
    <mergeCell ref="B3:D3"/>
    <mergeCell ref="B4:D4"/>
    <mergeCell ref="B5:D5"/>
    <mergeCell ref="A1:A2"/>
    <mergeCell ref="B1:D2"/>
    <mergeCell ref="E1:L1"/>
    <mergeCell ref="M1:U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3B05C-772F-4EF1-9302-6D23CF71A85C}">
  <sheetPr>
    <tabColor theme="7" tint="-0.249977111117893"/>
  </sheetPr>
  <dimension ref="A1:AE22"/>
  <sheetViews>
    <sheetView zoomScale="70" zoomScaleNormal="70" workbookViewId="0">
      <selection activeCell="N11" sqref="N11"/>
    </sheetView>
  </sheetViews>
  <sheetFormatPr defaultRowHeight="15" x14ac:dyDescent="0.25"/>
  <cols>
    <col min="2" max="2" width="30.5703125" customWidth="1"/>
    <col min="3" max="3" width="25" customWidth="1"/>
    <col min="4" max="4" width="11.85546875" customWidth="1"/>
    <col min="5" max="5" width="23.42578125" customWidth="1"/>
    <col min="6" max="6" width="11.85546875" customWidth="1"/>
    <col min="7" max="14" width="12.28515625" customWidth="1"/>
    <col min="15" max="21" width="15.5703125" customWidth="1"/>
    <col min="22" max="23" width="15.85546875" customWidth="1"/>
    <col min="24" max="30" width="18.28515625" customWidth="1"/>
    <col min="31" max="31" width="15.5703125" customWidth="1"/>
    <col min="32" max="32" width="15.5703125" style="46" customWidth="1"/>
    <col min="33" max="16384" width="9.140625" style="46"/>
  </cols>
  <sheetData>
    <row r="1" spans="1:31" s="45" customFormat="1" ht="88.5" customHeight="1" x14ac:dyDescent="0.25">
      <c r="A1" s="221" t="s">
        <v>1</v>
      </c>
      <c r="B1" s="222" t="s">
        <v>181</v>
      </c>
      <c r="C1" s="222"/>
      <c r="D1" s="222"/>
      <c r="E1" s="222"/>
      <c r="F1" s="74" t="s">
        <v>175</v>
      </c>
      <c r="G1" s="74"/>
      <c r="H1" s="74"/>
      <c r="I1" s="74"/>
      <c r="J1" s="74"/>
      <c r="K1" s="74"/>
      <c r="L1" s="74"/>
      <c r="M1" s="74"/>
      <c r="N1" s="74" t="s">
        <v>231</v>
      </c>
      <c r="O1" s="74"/>
      <c r="P1" s="74"/>
      <c r="Q1" s="74"/>
      <c r="R1" s="74"/>
      <c r="S1" s="74"/>
      <c r="T1" s="74"/>
      <c r="U1" s="74"/>
      <c r="V1" s="74"/>
      <c r="W1" s="74" t="s">
        <v>233</v>
      </c>
      <c r="X1" s="74"/>
      <c r="Y1" s="74"/>
      <c r="Z1" s="74"/>
      <c r="AA1" s="74"/>
      <c r="AB1" s="74"/>
      <c r="AC1" s="74"/>
      <c r="AD1" s="74"/>
      <c r="AE1" s="74"/>
    </row>
    <row r="2" spans="1:31" ht="175.5" customHeight="1" x14ac:dyDescent="0.25">
      <c r="A2" s="221"/>
      <c r="B2" s="222"/>
      <c r="C2" s="222"/>
      <c r="D2" s="222"/>
      <c r="E2" s="222"/>
      <c r="F2" s="3">
        <v>2012</v>
      </c>
      <c r="G2" s="3">
        <v>2013</v>
      </c>
      <c r="H2" s="3">
        <v>2014</v>
      </c>
      <c r="I2" s="3">
        <v>2015</v>
      </c>
      <c r="J2" s="3">
        <v>2016</v>
      </c>
      <c r="K2" s="3">
        <v>2017</v>
      </c>
      <c r="L2" s="3">
        <v>2018</v>
      </c>
      <c r="M2" s="3">
        <v>2019</v>
      </c>
      <c r="N2" s="44" t="s">
        <v>11</v>
      </c>
      <c r="O2" s="44" t="s">
        <v>12</v>
      </c>
      <c r="P2" s="44" t="s">
        <v>13</v>
      </c>
      <c r="Q2" s="44" t="s">
        <v>14</v>
      </c>
      <c r="R2" s="44" t="s">
        <v>15</v>
      </c>
      <c r="S2" s="44" t="s">
        <v>16</v>
      </c>
      <c r="T2" s="44" t="s">
        <v>251</v>
      </c>
      <c r="U2" s="42" t="s">
        <v>252</v>
      </c>
      <c r="V2" s="42" t="s">
        <v>254</v>
      </c>
      <c r="W2" s="5" t="s">
        <v>11</v>
      </c>
      <c r="X2" s="5" t="s">
        <v>12</v>
      </c>
      <c r="Y2" s="5" t="s">
        <v>13</v>
      </c>
      <c r="Z2" s="5" t="s">
        <v>14</v>
      </c>
      <c r="AA2" s="5" t="s">
        <v>15</v>
      </c>
      <c r="AB2" s="5" t="s">
        <v>16</v>
      </c>
      <c r="AC2" s="5" t="s">
        <v>251</v>
      </c>
      <c r="AD2" s="42" t="s">
        <v>252</v>
      </c>
      <c r="AE2" s="42" t="s">
        <v>254</v>
      </c>
    </row>
    <row r="3" spans="1:31" s="45" customFormat="1" ht="35.25" customHeight="1" x14ac:dyDescent="0.25">
      <c r="A3" s="22">
        <v>5</v>
      </c>
      <c r="B3" s="69" t="s">
        <v>238</v>
      </c>
      <c r="C3" s="141" t="s">
        <v>115</v>
      </c>
      <c r="D3" s="141"/>
      <c r="E3" s="141"/>
      <c r="F3" s="35">
        <v>7057.5</v>
      </c>
      <c r="G3" s="35">
        <v>6923.75</v>
      </c>
      <c r="H3" s="35">
        <v>6698.75</v>
      </c>
      <c r="I3" s="35">
        <v>8531</v>
      </c>
      <c r="J3" s="35">
        <v>11695.5</v>
      </c>
      <c r="K3" s="35">
        <v>13176</v>
      </c>
      <c r="L3" s="35">
        <v>12789.75</v>
      </c>
      <c r="M3" s="35">
        <v>12575</v>
      </c>
      <c r="N3" s="32">
        <f t="shared" ref="N3:T21" si="0">(G3/F3-1)*100</f>
        <v>-1.8951470067304244</v>
      </c>
      <c r="O3" s="32">
        <f t="shared" si="0"/>
        <v>-3.2496840584943176</v>
      </c>
      <c r="P3" s="32">
        <f t="shared" si="0"/>
        <v>27.352117932450092</v>
      </c>
      <c r="Q3" s="32">
        <f t="shared" si="0"/>
        <v>37.094127300433712</v>
      </c>
      <c r="R3" s="32">
        <f t="shared" si="0"/>
        <v>12.658714890342448</v>
      </c>
      <c r="S3" s="32">
        <f t="shared" si="0"/>
        <v>-2.9314663023679466</v>
      </c>
      <c r="T3" s="32">
        <f t="shared" si="0"/>
        <v>-1.6790789499403824</v>
      </c>
      <c r="U3" s="29">
        <f t="shared" ref="U3:U21" si="1">(M3/H3-1)*100</f>
        <v>87.721589848852389</v>
      </c>
      <c r="V3" s="29">
        <f t="shared" ref="V3:V21" si="2">(M3/F3-1)*100</f>
        <v>78.17924194119729</v>
      </c>
      <c r="W3" s="33">
        <f t="shared" ref="W3:AC21" si="3">G3-F3</f>
        <v>-133.75</v>
      </c>
      <c r="X3" s="33">
        <f t="shared" si="3"/>
        <v>-225</v>
      </c>
      <c r="Y3" s="33">
        <f t="shared" si="3"/>
        <v>1832.25</v>
      </c>
      <c r="Z3" s="33">
        <f t="shared" si="3"/>
        <v>3164.5</v>
      </c>
      <c r="AA3" s="33">
        <f t="shared" si="3"/>
        <v>1480.5</v>
      </c>
      <c r="AB3" s="33">
        <f t="shared" si="3"/>
        <v>-386.25</v>
      </c>
      <c r="AC3" s="33">
        <f t="shared" si="3"/>
        <v>-214.75</v>
      </c>
      <c r="AD3" s="30">
        <f t="shared" ref="AD3:AD21" si="4">M3-H3</f>
        <v>5876.25</v>
      </c>
      <c r="AE3" s="30">
        <f t="shared" ref="AE3:AE21" si="5">M3-F3</f>
        <v>5517.5</v>
      </c>
    </row>
    <row r="4" spans="1:31" s="45" customFormat="1" ht="35.25" customHeight="1" x14ac:dyDescent="0.25">
      <c r="A4" s="22">
        <v>4</v>
      </c>
      <c r="B4" s="89" t="s">
        <v>167</v>
      </c>
      <c r="C4" s="141" t="s">
        <v>115</v>
      </c>
      <c r="D4" s="141"/>
      <c r="E4" s="141"/>
      <c r="F4" s="35">
        <v>89064.25</v>
      </c>
      <c r="G4" s="35">
        <v>90302</v>
      </c>
      <c r="H4" s="35">
        <v>91637.5</v>
      </c>
      <c r="I4" s="35">
        <v>91685</v>
      </c>
      <c r="J4" s="35">
        <v>89974.75</v>
      </c>
      <c r="K4" s="35">
        <v>90293.5</v>
      </c>
      <c r="L4" s="35">
        <v>91570.5</v>
      </c>
      <c r="M4" s="35">
        <v>93389.5</v>
      </c>
      <c r="N4" s="32">
        <f t="shared" si="0"/>
        <v>1.3897270790468763</v>
      </c>
      <c r="O4" s="32">
        <f t="shared" si="0"/>
        <v>1.4789262696285776</v>
      </c>
      <c r="P4" s="32">
        <f t="shared" si="0"/>
        <v>5.1834674669204439E-2</v>
      </c>
      <c r="Q4" s="32">
        <f t="shared" si="0"/>
        <v>-1.8653542018868929</v>
      </c>
      <c r="R4" s="32">
        <f t="shared" si="0"/>
        <v>0.35426605797737043</v>
      </c>
      <c r="S4" s="32">
        <f t="shared" si="0"/>
        <v>1.4142767751831542</v>
      </c>
      <c r="T4" s="32">
        <f t="shared" si="0"/>
        <v>1.9864476004826992</v>
      </c>
      <c r="U4" s="29">
        <f t="shared" si="1"/>
        <v>1.9118810530623476</v>
      </c>
      <c r="V4" s="29">
        <f t="shared" si="2"/>
        <v>4.8563256300928836</v>
      </c>
      <c r="W4" s="33">
        <f t="shared" si="3"/>
        <v>1237.75</v>
      </c>
      <c r="X4" s="33">
        <f t="shared" si="3"/>
        <v>1335.5</v>
      </c>
      <c r="Y4" s="33">
        <f t="shared" si="3"/>
        <v>47.5</v>
      </c>
      <c r="Z4" s="33">
        <f t="shared" si="3"/>
        <v>-1710.25</v>
      </c>
      <c r="AA4" s="33">
        <f t="shared" si="3"/>
        <v>318.75</v>
      </c>
      <c r="AB4" s="33">
        <f t="shared" si="3"/>
        <v>1277</v>
      </c>
      <c r="AC4" s="33">
        <f t="shared" si="3"/>
        <v>1819</v>
      </c>
      <c r="AD4" s="30">
        <f t="shared" si="4"/>
        <v>1752</v>
      </c>
      <c r="AE4" s="30">
        <f t="shared" si="5"/>
        <v>4325.25</v>
      </c>
    </row>
    <row r="5" spans="1:31" s="45" customFormat="1" ht="35.25" customHeight="1" x14ac:dyDescent="0.25">
      <c r="A5" s="22">
        <v>76</v>
      </c>
      <c r="B5" s="89"/>
      <c r="C5" s="101" t="s">
        <v>150</v>
      </c>
      <c r="D5" s="101"/>
      <c r="E5" s="101"/>
      <c r="F5" s="31">
        <v>6003.25</v>
      </c>
      <c r="G5" s="31">
        <v>4994</v>
      </c>
      <c r="H5" s="31">
        <v>4504</v>
      </c>
      <c r="I5" s="31">
        <v>4886.25</v>
      </c>
      <c r="J5" s="31">
        <v>4733.25</v>
      </c>
      <c r="K5" s="31">
        <v>5910</v>
      </c>
      <c r="L5" s="31">
        <v>6572.75</v>
      </c>
      <c r="M5" s="31">
        <v>6989.75</v>
      </c>
      <c r="N5" s="32">
        <f t="shared" si="0"/>
        <v>-16.811726981218513</v>
      </c>
      <c r="O5" s="32">
        <f t="shared" si="0"/>
        <v>-9.8117741289547418</v>
      </c>
      <c r="P5" s="32">
        <f t="shared" si="0"/>
        <v>8.4869005328596749</v>
      </c>
      <c r="Q5" s="32">
        <f t="shared" si="0"/>
        <v>-3.1312356101304673</v>
      </c>
      <c r="R5" s="32">
        <f t="shared" si="0"/>
        <v>24.86135319283791</v>
      </c>
      <c r="S5" s="32">
        <f t="shared" si="0"/>
        <v>11.214043993231805</v>
      </c>
      <c r="T5" s="32">
        <f t="shared" si="0"/>
        <v>6.3443764025712168</v>
      </c>
      <c r="U5" s="29">
        <f t="shared" si="1"/>
        <v>55.18983126110124</v>
      </c>
      <c r="V5" s="29">
        <f t="shared" si="2"/>
        <v>16.432765585307951</v>
      </c>
      <c r="W5" s="33">
        <f t="shared" si="3"/>
        <v>-1009.25</v>
      </c>
      <c r="X5" s="33">
        <f t="shared" si="3"/>
        <v>-490</v>
      </c>
      <c r="Y5" s="33">
        <f t="shared" si="3"/>
        <v>382.25</v>
      </c>
      <c r="Z5" s="33">
        <f t="shared" si="3"/>
        <v>-153</v>
      </c>
      <c r="AA5" s="33">
        <f t="shared" si="3"/>
        <v>1176.75</v>
      </c>
      <c r="AB5" s="33">
        <f t="shared" si="3"/>
        <v>662.75</v>
      </c>
      <c r="AC5" s="33">
        <f t="shared" si="3"/>
        <v>417</v>
      </c>
      <c r="AD5" s="30">
        <f t="shared" si="4"/>
        <v>2485.75</v>
      </c>
      <c r="AE5" s="30">
        <f t="shared" si="5"/>
        <v>986.5</v>
      </c>
    </row>
    <row r="6" spans="1:31" s="45" customFormat="1" ht="35.25" customHeight="1" x14ac:dyDescent="0.25">
      <c r="A6" s="22">
        <v>6</v>
      </c>
      <c r="B6" s="89" t="s">
        <v>169</v>
      </c>
      <c r="C6" s="216" t="s">
        <v>115</v>
      </c>
      <c r="D6" s="216"/>
      <c r="E6" s="216"/>
      <c r="F6" s="35">
        <v>60399.5</v>
      </c>
      <c r="G6" s="35">
        <v>61479</v>
      </c>
      <c r="H6" s="35">
        <v>62863</v>
      </c>
      <c r="I6" s="35">
        <v>63311.25</v>
      </c>
      <c r="J6" s="35">
        <v>63930.25</v>
      </c>
      <c r="K6" s="35">
        <v>64199.25</v>
      </c>
      <c r="L6" s="35">
        <v>65015.5</v>
      </c>
      <c r="M6" s="35">
        <v>65069.5</v>
      </c>
      <c r="N6" s="32">
        <f t="shared" si="0"/>
        <v>1.7872664508812086</v>
      </c>
      <c r="O6" s="32">
        <f t="shared" si="0"/>
        <v>2.2511751980351047</v>
      </c>
      <c r="P6" s="32">
        <f t="shared" si="0"/>
        <v>0.71305855590728662</v>
      </c>
      <c r="Q6" s="32">
        <f t="shared" si="0"/>
        <v>0.9777093328594777</v>
      </c>
      <c r="R6" s="32">
        <f t="shared" si="0"/>
        <v>0.42077107472597852</v>
      </c>
      <c r="S6" s="32">
        <f t="shared" si="0"/>
        <v>1.2714322986639326</v>
      </c>
      <c r="T6" s="32">
        <f t="shared" si="0"/>
        <v>8.30571171489769E-2</v>
      </c>
      <c r="U6" s="29">
        <f t="shared" si="1"/>
        <v>3.5100138396194858</v>
      </c>
      <c r="V6" s="29">
        <f t="shared" si="2"/>
        <v>7.7318520848682626</v>
      </c>
      <c r="W6" s="33">
        <f t="shared" si="3"/>
        <v>1079.5</v>
      </c>
      <c r="X6" s="33">
        <f t="shared" si="3"/>
        <v>1384</v>
      </c>
      <c r="Y6" s="33">
        <f t="shared" si="3"/>
        <v>448.25</v>
      </c>
      <c r="Z6" s="33">
        <f t="shared" si="3"/>
        <v>619</v>
      </c>
      <c r="AA6" s="33">
        <f t="shared" si="3"/>
        <v>269</v>
      </c>
      <c r="AB6" s="33">
        <f t="shared" si="3"/>
        <v>816.25</v>
      </c>
      <c r="AC6" s="33">
        <f t="shared" si="3"/>
        <v>54</v>
      </c>
      <c r="AD6" s="30">
        <f t="shared" si="4"/>
        <v>2206.5</v>
      </c>
      <c r="AE6" s="30">
        <f t="shared" si="5"/>
        <v>4670</v>
      </c>
    </row>
    <row r="7" spans="1:31" s="45" customFormat="1" ht="35.25" customHeight="1" x14ac:dyDescent="0.25">
      <c r="A7" s="22"/>
      <c r="B7" s="89"/>
      <c r="C7" s="218" t="s">
        <v>170</v>
      </c>
      <c r="D7" s="218"/>
      <c r="E7" s="218"/>
      <c r="F7" s="34">
        <f>F6-F8</f>
        <v>54756.75</v>
      </c>
      <c r="G7" s="34">
        <f t="shared" ref="G7:M7" si="6">G6-G8</f>
        <v>56704</v>
      </c>
      <c r="H7" s="34">
        <f t="shared" si="6"/>
        <v>58681.25</v>
      </c>
      <c r="I7" s="34">
        <f t="shared" si="6"/>
        <v>58648.5</v>
      </c>
      <c r="J7" s="34">
        <f t="shared" si="6"/>
        <v>57877.75</v>
      </c>
      <c r="K7" s="34">
        <f t="shared" si="6"/>
        <v>56938.5</v>
      </c>
      <c r="L7" s="34">
        <f t="shared" si="6"/>
        <v>57131</v>
      </c>
      <c r="M7" s="34">
        <f t="shared" si="6"/>
        <v>57048.75</v>
      </c>
      <c r="N7" s="32">
        <f t="shared" si="0"/>
        <v>3.5561825710985318</v>
      </c>
      <c r="O7" s="32">
        <f t="shared" si="0"/>
        <v>3.4869674097065539</v>
      </c>
      <c r="P7" s="32">
        <f t="shared" si="0"/>
        <v>-5.5809990414312782E-2</v>
      </c>
      <c r="Q7" s="32">
        <f t="shared" si="0"/>
        <v>-1.3141853585343144</v>
      </c>
      <c r="R7" s="32">
        <f t="shared" si="0"/>
        <v>-1.6228170583687196</v>
      </c>
      <c r="S7" s="32">
        <f t="shared" si="0"/>
        <v>0.33808407316666678</v>
      </c>
      <c r="T7" s="32">
        <f t="shared" si="0"/>
        <v>-0.14396737322994735</v>
      </c>
      <c r="U7" s="29">
        <f t="shared" si="1"/>
        <v>-2.7819789114921667</v>
      </c>
      <c r="V7" s="29">
        <f t="shared" si="2"/>
        <v>4.1857853141393564</v>
      </c>
      <c r="W7" s="33">
        <f t="shared" si="3"/>
        <v>1947.25</v>
      </c>
      <c r="X7" s="33">
        <f t="shared" si="3"/>
        <v>1977.25</v>
      </c>
      <c r="Y7" s="33">
        <f t="shared" si="3"/>
        <v>-32.75</v>
      </c>
      <c r="Z7" s="33">
        <f t="shared" si="3"/>
        <v>-770.75</v>
      </c>
      <c r="AA7" s="33">
        <f t="shared" si="3"/>
        <v>-939.25</v>
      </c>
      <c r="AB7" s="33">
        <f t="shared" si="3"/>
        <v>192.5</v>
      </c>
      <c r="AC7" s="33">
        <f t="shared" si="3"/>
        <v>-82.25</v>
      </c>
      <c r="AD7" s="30">
        <f t="shared" si="4"/>
        <v>-1632.5</v>
      </c>
      <c r="AE7" s="30">
        <f t="shared" si="5"/>
        <v>2292</v>
      </c>
    </row>
    <row r="8" spans="1:31" s="45" customFormat="1" ht="35.25" customHeight="1" x14ac:dyDescent="0.25">
      <c r="A8" s="22">
        <v>78</v>
      </c>
      <c r="B8" s="89"/>
      <c r="C8" s="218" t="s">
        <v>158</v>
      </c>
      <c r="D8" s="218"/>
      <c r="E8" s="218"/>
      <c r="F8" s="31">
        <v>5642.75</v>
      </c>
      <c r="G8" s="31">
        <v>4775</v>
      </c>
      <c r="H8" s="31">
        <v>4181.75</v>
      </c>
      <c r="I8" s="31">
        <v>4662.75</v>
      </c>
      <c r="J8" s="31">
        <v>6052.5</v>
      </c>
      <c r="K8" s="31">
        <v>7260.75</v>
      </c>
      <c r="L8" s="31">
        <v>7884.5</v>
      </c>
      <c r="M8" s="31">
        <v>8020.75</v>
      </c>
      <c r="N8" s="32">
        <f t="shared" si="0"/>
        <v>-15.378140091267555</v>
      </c>
      <c r="O8" s="32">
        <f t="shared" si="0"/>
        <v>-12.424083769633508</v>
      </c>
      <c r="P8" s="32">
        <f t="shared" si="0"/>
        <v>11.502361451545395</v>
      </c>
      <c r="Q8" s="32">
        <f t="shared" si="0"/>
        <v>29.805372366092975</v>
      </c>
      <c r="R8" s="32">
        <f t="shared" si="0"/>
        <v>19.962825278810413</v>
      </c>
      <c r="S8" s="32">
        <f t="shared" si="0"/>
        <v>8.5907103260682405</v>
      </c>
      <c r="T8" s="32">
        <f t="shared" si="0"/>
        <v>1.7280740693766283</v>
      </c>
      <c r="U8" s="29">
        <f t="shared" si="1"/>
        <v>91.803670712022495</v>
      </c>
      <c r="V8" s="29">
        <f t="shared" si="2"/>
        <v>42.142572327322682</v>
      </c>
      <c r="W8" s="33">
        <f t="shared" si="3"/>
        <v>-867.75</v>
      </c>
      <c r="X8" s="33">
        <f t="shared" si="3"/>
        <v>-593.25</v>
      </c>
      <c r="Y8" s="33">
        <f t="shared" si="3"/>
        <v>481</v>
      </c>
      <c r="Z8" s="33">
        <f t="shared" si="3"/>
        <v>1389.75</v>
      </c>
      <c r="AA8" s="33">
        <f t="shared" si="3"/>
        <v>1208.25</v>
      </c>
      <c r="AB8" s="33">
        <f t="shared" si="3"/>
        <v>623.75</v>
      </c>
      <c r="AC8" s="33">
        <f t="shared" si="3"/>
        <v>136.25</v>
      </c>
      <c r="AD8" s="30">
        <f t="shared" si="4"/>
        <v>3839</v>
      </c>
      <c r="AE8" s="30">
        <f t="shared" si="5"/>
        <v>2378</v>
      </c>
    </row>
    <row r="9" spans="1:31" s="45" customFormat="1" ht="35.25" customHeight="1" x14ac:dyDescent="0.25">
      <c r="A9" s="22">
        <v>2</v>
      </c>
      <c r="B9" s="82" t="s">
        <v>159</v>
      </c>
      <c r="C9" s="141" t="s">
        <v>115</v>
      </c>
      <c r="D9" s="141"/>
      <c r="E9" s="141"/>
      <c r="F9" s="35">
        <v>156521.25</v>
      </c>
      <c r="G9" s="35">
        <v>158704.25</v>
      </c>
      <c r="H9" s="35">
        <v>161199</v>
      </c>
      <c r="I9" s="35">
        <v>163527</v>
      </c>
      <c r="J9" s="35">
        <v>165600.5</v>
      </c>
      <c r="K9" s="35">
        <v>167668.5</v>
      </c>
      <c r="L9" s="35">
        <v>169376.25</v>
      </c>
      <c r="M9" s="35">
        <v>171033.75</v>
      </c>
      <c r="N9" s="32">
        <f t="shared" si="0"/>
        <v>1.3946988028782137</v>
      </c>
      <c r="O9" s="32">
        <f t="shared" si="0"/>
        <v>1.5719490813888015</v>
      </c>
      <c r="P9" s="32">
        <f t="shared" si="0"/>
        <v>1.4441776934100092</v>
      </c>
      <c r="Q9" s="32">
        <f t="shared" si="0"/>
        <v>1.2679863264170477</v>
      </c>
      <c r="R9" s="32">
        <f t="shared" si="0"/>
        <v>1.2487885000347143</v>
      </c>
      <c r="S9" s="32">
        <f t="shared" si="0"/>
        <v>1.0185276304135904</v>
      </c>
      <c r="T9" s="32">
        <f t="shared" si="0"/>
        <v>0.97859056390727783</v>
      </c>
      <c r="U9" s="29">
        <f t="shared" si="1"/>
        <v>6.1009993858522682</v>
      </c>
      <c r="V9" s="29">
        <f t="shared" si="2"/>
        <v>9.2719039746999243</v>
      </c>
      <c r="W9" s="33">
        <f t="shared" si="3"/>
        <v>2183</v>
      </c>
      <c r="X9" s="33">
        <f t="shared" si="3"/>
        <v>2494.75</v>
      </c>
      <c r="Y9" s="33">
        <f t="shared" si="3"/>
        <v>2328</v>
      </c>
      <c r="Z9" s="33">
        <f t="shared" si="3"/>
        <v>2073.5</v>
      </c>
      <c r="AA9" s="33">
        <f t="shared" si="3"/>
        <v>2068</v>
      </c>
      <c r="AB9" s="33">
        <f t="shared" si="3"/>
        <v>1707.75</v>
      </c>
      <c r="AC9" s="33">
        <f t="shared" si="3"/>
        <v>1657.5</v>
      </c>
      <c r="AD9" s="30">
        <f t="shared" si="4"/>
        <v>9834.75</v>
      </c>
      <c r="AE9" s="30">
        <f t="shared" si="5"/>
        <v>14512.5</v>
      </c>
    </row>
    <row r="10" spans="1:31" s="45" customFormat="1" ht="35.25" customHeight="1" x14ac:dyDescent="0.25">
      <c r="A10" s="22"/>
      <c r="B10" s="82"/>
      <c r="C10" s="218" t="s">
        <v>171</v>
      </c>
      <c r="D10" s="218"/>
      <c r="E10" s="218"/>
      <c r="F10" s="31">
        <f>F9-F11</f>
        <v>54756.5</v>
      </c>
      <c r="G10" s="31">
        <f t="shared" ref="G10:M10" si="7">G9-G11</f>
        <v>56704</v>
      </c>
      <c r="H10" s="31">
        <f t="shared" si="7"/>
        <v>58681.25</v>
      </c>
      <c r="I10" s="31">
        <f t="shared" si="7"/>
        <v>58648.25</v>
      </c>
      <c r="J10" s="31">
        <f t="shared" si="7"/>
        <v>57877.5</v>
      </c>
      <c r="K10" s="31">
        <f t="shared" si="7"/>
        <v>56938.25</v>
      </c>
      <c r="L10" s="31">
        <f t="shared" si="7"/>
        <v>57131.5</v>
      </c>
      <c r="M10" s="31">
        <f t="shared" si="7"/>
        <v>57048.75</v>
      </c>
      <c r="N10" s="32">
        <f t="shared" si="0"/>
        <v>3.556655374247808</v>
      </c>
      <c r="O10" s="32">
        <f t="shared" si="0"/>
        <v>3.4869674097065539</v>
      </c>
      <c r="P10" s="32">
        <f t="shared" si="0"/>
        <v>-5.6236020875488624E-2</v>
      </c>
      <c r="Q10" s="32">
        <f t="shared" si="0"/>
        <v>-1.3141909605145941</v>
      </c>
      <c r="R10" s="32">
        <f t="shared" si="0"/>
        <v>-1.6228240680748129</v>
      </c>
      <c r="S10" s="32">
        <f t="shared" si="0"/>
        <v>0.33940277405786201</v>
      </c>
      <c r="T10" s="32">
        <f t="shared" si="0"/>
        <v>-0.14484128720583245</v>
      </c>
      <c r="U10" s="29">
        <f t="shared" si="1"/>
        <v>-2.7819789114921667</v>
      </c>
      <c r="V10" s="29">
        <f t="shared" si="2"/>
        <v>4.1862609918457139</v>
      </c>
      <c r="W10" s="33">
        <f t="shared" si="3"/>
        <v>1947.5</v>
      </c>
      <c r="X10" s="33">
        <f t="shared" si="3"/>
        <v>1977.25</v>
      </c>
      <c r="Y10" s="33">
        <f t="shared" si="3"/>
        <v>-33</v>
      </c>
      <c r="Z10" s="33">
        <f t="shared" si="3"/>
        <v>-770.75</v>
      </c>
      <c r="AA10" s="33">
        <f t="shared" si="3"/>
        <v>-939.25</v>
      </c>
      <c r="AB10" s="33">
        <f t="shared" si="3"/>
        <v>193.25</v>
      </c>
      <c r="AC10" s="33">
        <f t="shared" si="3"/>
        <v>-82.75</v>
      </c>
      <c r="AD10" s="30">
        <f t="shared" si="4"/>
        <v>-1632.5</v>
      </c>
      <c r="AE10" s="30">
        <f t="shared" si="5"/>
        <v>2292.25</v>
      </c>
    </row>
    <row r="11" spans="1:31" s="45" customFormat="1" ht="35.25" customHeight="1" x14ac:dyDescent="0.25">
      <c r="A11" s="22">
        <v>81</v>
      </c>
      <c r="B11" s="82"/>
      <c r="C11" s="218" t="s">
        <v>151</v>
      </c>
      <c r="D11" s="218"/>
      <c r="E11" s="218"/>
      <c r="F11" s="31">
        <v>101764.75</v>
      </c>
      <c r="G11" s="31">
        <v>102000.25</v>
      </c>
      <c r="H11" s="31">
        <v>102517.75</v>
      </c>
      <c r="I11" s="31">
        <v>104878.75</v>
      </c>
      <c r="J11" s="31">
        <v>107723</v>
      </c>
      <c r="K11" s="31">
        <v>110730.25</v>
      </c>
      <c r="L11" s="31">
        <v>112244.75</v>
      </c>
      <c r="M11" s="31">
        <v>113985</v>
      </c>
      <c r="N11" s="32">
        <f t="shared" si="0"/>
        <v>0.23141608464620766</v>
      </c>
      <c r="O11" s="32">
        <f t="shared" si="0"/>
        <v>0.50735169766740196</v>
      </c>
      <c r="P11" s="32">
        <f t="shared" si="0"/>
        <v>2.3030158192117955</v>
      </c>
      <c r="Q11" s="32">
        <f t="shared" si="0"/>
        <v>2.711941170160781</v>
      </c>
      <c r="R11" s="32">
        <f t="shared" si="0"/>
        <v>2.7916508080911173</v>
      </c>
      <c r="S11" s="32">
        <f t="shared" si="0"/>
        <v>1.3677382648372927</v>
      </c>
      <c r="T11" s="32">
        <f t="shared" si="0"/>
        <v>1.5504065891723151</v>
      </c>
      <c r="U11" s="29">
        <f t="shared" si="1"/>
        <v>11.185623952925216</v>
      </c>
      <c r="V11" s="29">
        <f t="shared" si="2"/>
        <v>12.008332944364319</v>
      </c>
      <c r="W11" s="33">
        <f t="shared" si="3"/>
        <v>235.5</v>
      </c>
      <c r="X11" s="33">
        <f t="shared" si="3"/>
        <v>517.5</v>
      </c>
      <c r="Y11" s="33">
        <f t="shared" si="3"/>
        <v>2361</v>
      </c>
      <c r="Z11" s="33">
        <f t="shared" si="3"/>
        <v>2844.25</v>
      </c>
      <c r="AA11" s="33">
        <f t="shared" si="3"/>
        <v>3007.25</v>
      </c>
      <c r="AB11" s="33">
        <f t="shared" si="3"/>
        <v>1514.5</v>
      </c>
      <c r="AC11" s="33">
        <f t="shared" si="3"/>
        <v>1740.25</v>
      </c>
      <c r="AD11" s="30">
        <f t="shared" si="4"/>
        <v>11467.25</v>
      </c>
      <c r="AE11" s="30">
        <f t="shared" si="5"/>
        <v>12220.25</v>
      </c>
    </row>
    <row r="12" spans="1:31" s="45" customFormat="1" ht="35.25" customHeight="1" x14ac:dyDescent="0.25">
      <c r="A12" s="22">
        <v>78</v>
      </c>
      <c r="B12" s="82" t="s">
        <v>158</v>
      </c>
      <c r="C12" s="223" t="s">
        <v>115</v>
      </c>
      <c r="D12" s="223"/>
      <c r="E12" s="223"/>
      <c r="F12" s="35">
        <v>5642.75</v>
      </c>
      <c r="G12" s="35">
        <v>4775</v>
      </c>
      <c r="H12" s="35">
        <v>4181.75</v>
      </c>
      <c r="I12" s="35">
        <v>4662.75</v>
      </c>
      <c r="J12" s="35">
        <v>6052.5</v>
      </c>
      <c r="K12" s="35">
        <v>7260.75</v>
      </c>
      <c r="L12" s="35">
        <v>7884.5</v>
      </c>
      <c r="M12" s="35">
        <v>8020.75</v>
      </c>
      <c r="N12" s="32">
        <f t="shared" si="0"/>
        <v>-15.378140091267555</v>
      </c>
      <c r="O12" s="32">
        <f t="shared" si="0"/>
        <v>-12.424083769633508</v>
      </c>
      <c r="P12" s="32">
        <f t="shared" si="0"/>
        <v>11.502361451545395</v>
      </c>
      <c r="Q12" s="32">
        <f t="shared" si="0"/>
        <v>29.805372366092975</v>
      </c>
      <c r="R12" s="32">
        <f t="shared" si="0"/>
        <v>19.962825278810413</v>
      </c>
      <c r="S12" s="32">
        <f t="shared" si="0"/>
        <v>8.5907103260682405</v>
      </c>
      <c r="T12" s="32">
        <f t="shared" si="0"/>
        <v>1.7280740693766283</v>
      </c>
      <c r="U12" s="29">
        <f t="shared" si="1"/>
        <v>91.803670712022495</v>
      </c>
      <c r="V12" s="29">
        <f t="shared" si="2"/>
        <v>42.142572327322682</v>
      </c>
      <c r="W12" s="33">
        <f t="shared" si="3"/>
        <v>-867.75</v>
      </c>
      <c r="X12" s="33">
        <f t="shared" si="3"/>
        <v>-593.25</v>
      </c>
      <c r="Y12" s="33">
        <f t="shared" si="3"/>
        <v>481</v>
      </c>
      <c r="Z12" s="33">
        <f t="shared" si="3"/>
        <v>1389.75</v>
      </c>
      <c r="AA12" s="33">
        <f t="shared" si="3"/>
        <v>1208.25</v>
      </c>
      <c r="AB12" s="33">
        <f t="shared" si="3"/>
        <v>623.75</v>
      </c>
      <c r="AC12" s="33">
        <f t="shared" si="3"/>
        <v>136.25</v>
      </c>
      <c r="AD12" s="30">
        <f t="shared" si="4"/>
        <v>3839</v>
      </c>
      <c r="AE12" s="30">
        <f t="shared" si="5"/>
        <v>2378</v>
      </c>
    </row>
    <row r="13" spans="1:31" s="45" customFormat="1" ht="35.25" customHeight="1" x14ac:dyDescent="0.25">
      <c r="A13" s="22">
        <v>78</v>
      </c>
      <c r="B13" s="82"/>
      <c r="C13" s="224" t="s">
        <v>179</v>
      </c>
      <c r="D13" s="224"/>
      <c r="E13" s="224"/>
      <c r="F13" s="39">
        <f>F12-F14</f>
        <v>3712</v>
      </c>
      <c r="G13" s="39">
        <f t="shared" ref="G13:M13" si="8">G12-G14</f>
        <v>2955</v>
      </c>
      <c r="H13" s="39">
        <f t="shared" si="8"/>
        <v>2663.75</v>
      </c>
      <c r="I13" s="39">
        <f t="shared" si="8"/>
        <v>2704.75</v>
      </c>
      <c r="J13" s="39">
        <f t="shared" si="8"/>
        <v>2712</v>
      </c>
      <c r="K13" s="39">
        <f t="shared" si="8"/>
        <v>3120.25</v>
      </c>
      <c r="L13" s="39">
        <f t="shared" si="8"/>
        <v>3191.75</v>
      </c>
      <c r="M13" s="39">
        <f t="shared" si="8"/>
        <v>3260</v>
      </c>
      <c r="N13" s="32">
        <f t="shared" si="0"/>
        <v>-20.393318965517238</v>
      </c>
      <c r="O13" s="32">
        <f t="shared" si="0"/>
        <v>-9.8561759729272396</v>
      </c>
      <c r="P13" s="32">
        <f t="shared" si="0"/>
        <v>1.5391834819333594</v>
      </c>
      <c r="Q13" s="32">
        <f t="shared" si="0"/>
        <v>0.26804695443201076</v>
      </c>
      <c r="R13" s="32">
        <f t="shared" si="0"/>
        <v>15.053466076696175</v>
      </c>
      <c r="S13" s="32">
        <f t="shared" si="0"/>
        <v>2.2914830542424491</v>
      </c>
      <c r="T13" s="32">
        <f t="shared" si="0"/>
        <v>2.1383253700947735</v>
      </c>
      <c r="U13" s="29">
        <f t="shared" si="1"/>
        <v>22.383857343969972</v>
      </c>
      <c r="V13" s="29">
        <f t="shared" si="2"/>
        <v>-12.176724137931039</v>
      </c>
      <c r="W13" s="33">
        <f t="shared" si="3"/>
        <v>-757</v>
      </c>
      <c r="X13" s="33">
        <f t="shared" si="3"/>
        <v>-291.25</v>
      </c>
      <c r="Y13" s="33">
        <f t="shared" si="3"/>
        <v>41</v>
      </c>
      <c r="Z13" s="33">
        <f t="shared" si="3"/>
        <v>7.25</v>
      </c>
      <c r="AA13" s="33">
        <f t="shared" si="3"/>
        <v>408.25</v>
      </c>
      <c r="AB13" s="33">
        <f t="shared" si="3"/>
        <v>71.5</v>
      </c>
      <c r="AC13" s="33">
        <f t="shared" si="3"/>
        <v>68.25</v>
      </c>
      <c r="AD13" s="30">
        <f t="shared" si="4"/>
        <v>596.25</v>
      </c>
      <c r="AE13" s="30">
        <f t="shared" si="5"/>
        <v>-452</v>
      </c>
    </row>
    <row r="14" spans="1:31" s="45" customFormat="1" ht="35.25" customHeight="1" x14ac:dyDescent="0.25">
      <c r="A14" s="22">
        <v>82</v>
      </c>
      <c r="B14" s="82"/>
      <c r="C14" s="142" t="s">
        <v>152</v>
      </c>
      <c r="D14" s="225"/>
      <c r="E14" s="225"/>
      <c r="F14" s="31">
        <v>1930.75</v>
      </c>
      <c r="G14" s="31">
        <v>1820</v>
      </c>
      <c r="H14" s="31">
        <v>1518</v>
      </c>
      <c r="I14" s="31">
        <v>1958</v>
      </c>
      <c r="J14" s="31">
        <v>3340.5</v>
      </c>
      <c r="K14" s="31">
        <v>4140.5</v>
      </c>
      <c r="L14" s="31">
        <v>4692.75</v>
      </c>
      <c r="M14" s="31">
        <v>4760.75</v>
      </c>
      <c r="N14" s="32">
        <f t="shared" si="0"/>
        <v>-5.7361129094911316</v>
      </c>
      <c r="O14" s="32">
        <f t="shared" si="0"/>
        <v>-16.593406593406591</v>
      </c>
      <c r="P14" s="32">
        <f t="shared" si="0"/>
        <v>28.985507246376805</v>
      </c>
      <c r="Q14" s="32">
        <f t="shared" si="0"/>
        <v>70.607763023493362</v>
      </c>
      <c r="R14" s="32">
        <f t="shared" si="0"/>
        <v>23.94851070199071</v>
      </c>
      <c r="S14" s="32">
        <f t="shared" si="0"/>
        <v>13.337761139958948</v>
      </c>
      <c r="T14" s="32">
        <f t="shared" si="0"/>
        <v>1.4490437376804666</v>
      </c>
      <c r="U14" s="29">
        <f t="shared" si="1"/>
        <v>213.61989459815547</v>
      </c>
      <c r="V14" s="29">
        <f t="shared" si="2"/>
        <v>146.57516509128578</v>
      </c>
      <c r="W14" s="33">
        <f t="shared" si="3"/>
        <v>-110.75</v>
      </c>
      <c r="X14" s="33">
        <f t="shared" si="3"/>
        <v>-302</v>
      </c>
      <c r="Y14" s="33">
        <f t="shared" si="3"/>
        <v>440</v>
      </c>
      <c r="Z14" s="33">
        <f t="shared" si="3"/>
        <v>1382.5</v>
      </c>
      <c r="AA14" s="33">
        <f t="shared" si="3"/>
        <v>800</v>
      </c>
      <c r="AB14" s="33">
        <f t="shared" si="3"/>
        <v>552.25</v>
      </c>
      <c r="AC14" s="33">
        <f t="shared" si="3"/>
        <v>68</v>
      </c>
      <c r="AD14" s="30">
        <f t="shared" si="4"/>
        <v>3242.75</v>
      </c>
      <c r="AE14" s="30">
        <f t="shared" si="5"/>
        <v>2830</v>
      </c>
    </row>
    <row r="15" spans="1:31" s="45" customFormat="1" ht="35.25" customHeight="1" x14ac:dyDescent="0.25">
      <c r="A15" s="22">
        <v>80</v>
      </c>
      <c r="B15" s="89" t="s">
        <v>173</v>
      </c>
      <c r="C15" s="216" t="s">
        <v>115</v>
      </c>
      <c r="D15" s="217"/>
      <c r="E15" s="217"/>
      <c r="F15" s="35">
        <v>18703.75</v>
      </c>
      <c r="G15" s="35">
        <v>16692.75</v>
      </c>
      <c r="H15" s="35">
        <v>15384.75</v>
      </c>
      <c r="I15" s="35">
        <v>18080</v>
      </c>
      <c r="J15" s="35">
        <v>22481.25</v>
      </c>
      <c r="K15" s="35">
        <v>26346.75</v>
      </c>
      <c r="L15" s="35">
        <v>27247.25</v>
      </c>
      <c r="M15" s="35">
        <v>27585</v>
      </c>
      <c r="N15" s="32">
        <f t="shared" si="0"/>
        <v>-10.751854574617392</v>
      </c>
      <c r="O15" s="32">
        <f t="shared" si="0"/>
        <v>-7.8357370714831287</v>
      </c>
      <c r="P15" s="32">
        <f t="shared" si="0"/>
        <v>17.518971708997544</v>
      </c>
      <c r="Q15" s="32">
        <f t="shared" si="0"/>
        <v>24.343196902654874</v>
      </c>
      <c r="R15" s="32">
        <f t="shared" si="0"/>
        <v>17.19432860717265</v>
      </c>
      <c r="S15" s="32">
        <f t="shared" si="0"/>
        <v>3.417878865514723</v>
      </c>
      <c r="T15" s="32">
        <f t="shared" si="0"/>
        <v>1.2395746359724402</v>
      </c>
      <c r="U15" s="29">
        <f t="shared" si="1"/>
        <v>79.300931116852723</v>
      </c>
      <c r="V15" s="29">
        <f t="shared" si="2"/>
        <v>47.483793356947146</v>
      </c>
      <c r="W15" s="33">
        <f t="shared" si="3"/>
        <v>-2011</v>
      </c>
      <c r="X15" s="33">
        <f t="shared" si="3"/>
        <v>-1308</v>
      </c>
      <c r="Y15" s="33">
        <f t="shared" si="3"/>
        <v>2695.25</v>
      </c>
      <c r="Z15" s="33">
        <f t="shared" si="3"/>
        <v>4401.25</v>
      </c>
      <c r="AA15" s="33">
        <f t="shared" si="3"/>
        <v>3865.5</v>
      </c>
      <c r="AB15" s="33">
        <f t="shared" si="3"/>
        <v>900.5</v>
      </c>
      <c r="AC15" s="33">
        <f t="shared" si="3"/>
        <v>337.75</v>
      </c>
      <c r="AD15" s="30">
        <f t="shared" si="4"/>
        <v>12200.25</v>
      </c>
      <c r="AE15" s="30">
        <f t="shared" si="5"/>
        <v>8881.25</v>
      </c>
    </row>
    <row r="16" spans="1:31" s="45" customFormat="1" ht="35.25" customHeight="1" x14ac:dyDescent="0.25">
      <c r="A16" s="22">
        <v>5</v>
      </c>
      <c r="B16" s="89"/>
      <c r="C16" s="124" t="s">
        <v>117</v>
      </c>
      <c r="D16" s="124"/>
      <c r="E16" s="124"/>
      <c r="F16" s="31">
        <v>7057.5</v>
      </c>
      <c r="G16" s="31">
        <v>6923.75</v>
      </c>
      <c r="H16" s="31">
        <v>6698.75</v>
      </c>
      <c r="I16" s="31">
        <v>8531</v>
      </c>
      <c r="J16" s="31">
        <v>11695.5</v>
      </c>
      <c r="K16" s="31">
        <v>13176</v>
      </c>
      <c r="L16" s="31">
        <v>12789.75</v>
      </c>
      <c r="M16" s="31">
        <v>12575</v>
      </c>
      <c r="N16" s="32">
        <f t="shared" si="0"/>
        <v>-1.8951470067304244</v>
      </c>
      <c r="O16" s="32">
        <f t="shared" si="0"/>
        <v>-3.2496840584943176</v>
      </c>
      <c r="P16" s="32">
        <f t="shared" si="0"/>
        <v>27.352117932450092</v>
      </c>
      <c r="Q16" s="32">
        <f t="shared" si="0"/>
        <v>37.094127300433712</v>
      </c>
      <c r="R16" s="32">
        <f t="shared" si="0"/>
        <v>12.658714890342448</v>
      </c>
      <c r="S16" s="32">
        <f t="shared" si="0"/>
        <v>-2.9314663023679466</v>
      </c>
      <c r="T16" s="32">
        <f t="shared" si="0"/>
        <v>-1.6790789499403824</v>
      </c>
      <c r="U16" s="29">
        <f t="shared" si="1"/>
        <v>87.721589848852389</v>
      </c>
      <c r="V16" s="29">
        <f t="shared" si="2"/>
        <v>78.17924194119729</v>
      </c>
      <c r="W16" s="33">
        <f t="shared" si="3"/>
        <v>-133.75</v>
      </c>
      <c r="X16" s="33">
        <f t="shared" si="3"/>
        <v>-225</v>
      </c>
      <c r="Y16" s="33">
        <f t="shared" si="3"/>
        <v>1832.25</v>
      </c>
      <c r="Z16" s="33">
        <f t="shared" si="3"/>
        <v>3164.5</v>
      </c>
      <c r="AA16" s="33">
        <f t="shared" si="3"/>
        <v>1480.5</v>
      </c>
      <c r="AB16" s="33">
        <f t="shared" si="3"/>
        <v>-386.25</v>
      </c>
      <c r="AC16" s="33">
        <f t="shared" si="3"/>
        <v>-214.75</v>
      </c>
      <c r="AD16" s="30">
        <f t="shared" si="4"/>
        <v>5876.25</v>
      </c>
      <c r="AE16" s="30">
        <f t="shared" si="5"/>
        <v>5517.5</v>
      </c>
    </row>
    <row r="17" spans="1:31" s="45" customFormat="1" ht="35.25" customHeight="1" x14ac:dyDescent="0.25">
      <c r="A17" s="22">
        <v>78</v>
      </c>
      <c r="B17" s="89"/>
      <c r="C17" s="218" t="s">
        <v>158</v>
      </c>
      <c r="D17" s="218"/>
      <c r="E17" s="218"/>
      <c r="F17" s="39">
        <v>5642.75</v>
      </c>
      <c r="G17" s="39">
        <v>4775</v>
      </c>
      <c r="H17" s="39">
        <v>4181.75</v>
      </c>
      <c r="I17" s="39">
        <v>4662.75</v>
      </c>
      <c r="J17" s="39">
        <v>6052.5</v>
      </c>
      <c r="K17" s="39">
        <v>7260.75</v>
      </c>
      <c r="L17" s="39">
        <v>7884.5</v>
      </c>
      <c r="M17" s="39">
        <v>8020.75</v>
      </c>
      <c r="N17" s="32">
        <f t="shared" si="0"/>
        <v>-15.378140091267555</v>
      </c>
      <c r="O17" s="32">
        <f t="shared" si="0"/>
        <v>-12.424083769633508</v>
      </c>
      <c r="P17" s="32">
        <f t="shared" si="0"/>
        <v>11.502361451545395</v>
      </c>
      <c r="Q17" s="32">
        <f t="shared" si="0"/>
        <v>29.805372366092975</v>
      </c>
      <c r="R17" s="32">
        <f t="shared" si="0"/>
        <v>19.962825278810413</v>
      </c>
      <c r="S17" s="32">
        <f t="shared" si="0"/>
        <v>8.5907103260682405</v>
      </c>
      <c r="T17" s="32">
        <f t="shared" si="0"/>
        <v>1.7280740693766283</v>
      </c>
      <c r="U17" s="29">
        <f t="shared" si="1"/>
        <v>91.803670712022495</v>
      </c>
      <c r="V17" s="29">
        <f t="shared" si="2"/>
        <v>42.142572327322682</v>
      </c>
      <c r="W17" s="33">
        <f t="shared" si="3"/>
        <v>-867.75</v>
      </c>
      <c r="X17" s="33">
        <f t="shared" si="3"/>
        <v>-593.25</v>
      </c>
      <c r="Y17" s="33">
        <f t="shared" si="3"/>
        <v>481</v>
      </c>
      <c r="Z17" s="33">
        <f t="shared" si="3"/>
        <v>1389.75</v>
      </c>
      <c r="AA17" s="33">
        <f t="shared" si="3"/>
        <v>1208.25</v>
      </c>
      <c r="AB17" s="33">
        <f t="shared" si="3"/>
        <v>623.75</v>
      </c>
      <c r="AC17" s="33">
        <f t="shared" si="3"/>
        <v>136.25</v>
      </c>
      <c r="AD17" s="30">
        <f t="shared" si="4"/>
        <v>3839</v>
      </c>
      <c r="AE17" s="30">
        <f t="shared" si="5"/>
        <v>2378</v>
      </c>
    </row>
    <row r="18" spans="1:31" s="45" customFormat="1" ht="35.25" customHeight="1" x14ac:dyDescent="0.25">
      <c r="A18" s="22">
        <v>76</v>
      </c>
      <c r="B18" s="89"/>
      <c r="C18" s="101" t="s">
        <v>150</v>
      </c>
      <c r="D18" s="101"/>
      <c r="E18" s="101"/>
      <c r="F18" s="31">
        <v>6003.25</v>
      </c>
      <c r="G18" s="31">
        <v>4994</v>
      </c>
      <c r="H18" s="31">
        <v>4504</v>
      </c>
      <c r="I18" s="31">
        <v>4886.25</v>
      </c>
      <c r="J18" s="31">
        <v>4733.25</v>
      </c>
      <c r="K18" s="31">
        <v>5910</v>
      </c>
      <c r="L18" s="31">
        <v>6572.75</v>
      </c>
      <c r="M18" s="31">
        <v>6989.75</v>
      </c>
      <c r="N18" s="32">
        <f t="shared" si="0"/>
        <v>-16.811726981218513</v>
      </c>
      <c r="O18" s="32">
        <f t="shared" si="0"/>
        <v>-9.8117741289547418</v>
      </c>
      <c r="P18" s="32">
        <f t="shared" si="0"/>
        <v>8.4869005328596749</v>
      </c>
      <c r="Q18" s="32">
        <f t="shared" si="0"/>
        <v>-3.1312356101304673</v>
      </c>
      <c r="R18" s="32">
        <f t="shared" si="0"/>
        <v>24.86135319283791</v>
      </c>
      <c r="S18" s="32">
        <f t="shared" si="0"/>
        <v>11.214043993231805</v>
      </c>
      <c r="T18" s="32">
        <f t="shared" si="0"/>
        <v>6.3443764025712168</v>
      </c>
      <c r="U18" s="29">
        <f t="shared" si="1"/>
        <v>55.18983126110124</v>
      </c>
      <c r="V18" s="29">
        <f t="shared" si="2"/>
        <v>16.432765585307951</v>
      </c>
      <c r="W18" s="33">
        <f t="shared" si="3"/>
        <v>-1009.25</v>
      </c>
      <c r="X18" s="33">
        <f t="shared" si="3"/>
        <v>-490</v>
      </c>
      <c r="Y18" s="33">
        <f t="shared" si="3"/>
        <v>382.25</v>
      </c>
      <c r="Z18" s="33">
        <f t="shared" si="3"/>
        <v>-153</v>
      </c>
      <c r="AA18" s="33">
        <f t="shared" si="3"/>
        <v>1176.75</v>
      </c>
      <c r="AB18" s="33">
        <f t="shared" si="3"/>
        <v>662.75</v>
      </c>
      <c r="AC18" s="33">
        <f t="shared" si="3"/>
        <v>417</v>
      </c>
      <c r="AD18" s="30">
        <f t="shared" si="4"/>
        <v>2485.75</v>
      </c>
      <c r="AE18" s="30">
        <f t="shared" si="5"/>
        <v>986.5</v>
      </c>
    </row>
    <row r="19" spans="1:31" s="45" customFormat="1" ht="35.25" customHeight="1" x14ac:dyDescent="0.25">
      <c r="A19" s="22">
        <v>80</v>
      </c>
      <c r="B19" s="89" t="s">
        <v>174</v>
      </c>
      <c r="C19" s="216" t="s">
        <v>172</v>
      </c>
      <c r="D19" s="217"/>
      <c r="E19" s="217"/>
      <c r="F19" s="35">
        <v>18703.75</v>
      </c>
      <c r="G19" s="35">
        <v>16692.75</v>
      </c>
      <c r="H19" s="35">
        <v>15384.75</v>
      </c>
      <c r="I19" s="35">
        <v>18080</v>
      </c>
      <c r="J19" s="35">
        <v>22481.25</v>
      </c>
      <c r="K19" s="35">
        <v>26346.75</v>
      </c>
      <c r="L19" s="35">
        <v>27247.25</v>
      </c>
      <c r="M19" s="35">
        <v>27585</v>
      </c>
      <c r="N19" s="32">
        <f t="shared" si="0"/>
        <v>-10.751854574617392</v>
      </c>
      <c r="O19" s="32">
        <f t="shared" si="0"/>
        <v>-7.8357370714831287</v>
      </c>
      <c r="P19" s="32">
        <f t="shared" si="0"/>
        <v>17.518971708997544</v>
      </c>
      <c r="Q19" s="32">
        <f t="shared" si="0"/>
        <v>24.343196902654874</v>
      </c>
      <c r="R19" s="32">
        <f t="shared" si="0"/>
        <v>17.19432860717265</v>
      </c>
      <c r="S19" s="32">
        <f t="shared" si="0"/>
        <v>3.417878865514723</v>
      </c>
      <c r="T19" s="32">
        <f t="shared" si="0"/>
        <v>1.2395746359724402</v>
      </c>
      <c r="U19" s="29">
        <f t="shared" si="1"/>
        <v>79.300931116852723</v>
      </c>
      <c r="V19" s="29">
        <f t="shared" si="2"/>
        <v>47.483793356947146</v>
      </c>
      <c r="W19" s="33">
        <f t="shared" si="3"/>
        <v>-2011</v>
      </c>
      <c r="X19" s="33">
        <f t="shared" si="3"/>
        <v>-1308</v>
      </c>
      <c r="Y19" s="33">
        <f t="shared" si="3"/>
        <v>2695.25</v>
      </c>
      <c r="Z19" s="33">
        <f t="shared" si="3"/>
        <v>4401.25</v>
      </c>
      <c r="AA19" s="33">
        <f t="shared" si="3"/>
        <v>3865.5</v>
      </c>
      <c r="AB19" s="33">
        <f t="shared" si="3"/>
        <v>900.5</v>
      </c>
      <c r="AC19" s="33">
        <f t="shared" si="3"/>
        <v>337.75</v>
      </c>
      <c r="AD19" s="30">
        <f t="shared" si="4"/>
        <v>12200.25</v>
      </c>
      <c r="AE19" s="30">
        <f t="shared" si="5"/>
        <v>8881.25</v>
      </c>
    </row>
    <row r="20" spans="1:31" s="45" customFormat="1" ht="35.25" customHeight="1" x14ac:dyDescent="0.25">
      <c r="A20" s="22">
        <v>82</v>
      </c>
      <c r="B20" s="89"/>
      <c r="C20" s="219" t="s">
        <v>152</v>
      </c>
      <c r="D20" s="220"/>
      <c r="E20" s="220"/>
      <c r="F20" s="31">
        <v>1930.75</v>
      </c>
      <c r="G20" s="31">
        <v>1820</v>
      </c>
      <c r="H20" s="31">
        <v>1518</v>
      </c>
      <c r="I20" s="31">
        <v>1958</v>
      </c>
      <c r="J20" s="31">
        <v>3340.5</v>
      </c>
      <c r="K20" s="31">
        <v>4140.5</v>
      </c>
      <c r="L20" s="31">
        <v>4692.75</v>
      </c>
      <c r="M20" s="31">
        <v>4760.75</v>
      </c>
      <c r="N20" s="32">
        <f t="shared" si="0"/>
        <v>-5.7361129094911316</v>
      </c>
      <c r="O20" s="32">
        <f t="shared" si="0"/>
        <v>-16.593406593406591</v>
      </c>
      <c r="P20" s="32">
        <f t="shared" si="0"/>
        <v>28.985507246376805</v>
      </c>
      <c r="Q20" s="32">
        <f t="shared" si="0"/>
        <v>70.607763023493362</v>
      </c>
      <c r="R20" s="32">
        <f t="shared" si="0"/>
        <v>23.94851070199071</v>
      </c>
      <c r="S20" s="32">
        <f t="shared" si="0"/>
        <v>13.337761139958948</v>
      </c>
      <c r="T20" s="32">
        <f t="shared" si="0"/>
        <v>1.4490437376804666</v>
      </c>
      <c r="U20" s="29">
        <f t="shared" si="1"/>
        <v>213.61989459815547</v>
      </c>
      <c r="V20" s="29">
        <f t="shared" si="2"/>
        <v>146.57516509128578</v>
      </c>
      <c r="W20" s="33">
        <f t="shared" si="3"/>
        <v>-110.75</v>
      </c>
      <c r="X20" s="33">
        <f t="shared" si="3"/>
        <v>-302</v>
      </c>
      <c r="Y20" s="33">
        <f t="shared" si="3"/>
        <v>440</v>
      </c>
      <c r="Z20" s="33">
        <f t="shared" si="3"/>
        <v>1382.5</v>
      </c>
      <c r="AA20" s="33">
        <f t="shared" si="3"/>
        <v>800</v>
      </c>
      <c r="AB20" s="33">
        <f t="shared" si="3"/>
        <v>552.25</v>
      </c>
      <c r="AC20" s="33">
        <f t="shared" si="3"/>
        <v>68</v>
      </c>
      <c r="AD20" s="30">
        <f t="shared" si="4"/>
        <v>3242.75</v>
      </c>
      <c r="AE20" s="30">
        <f t="shared" si="5"/>
        <v>2830</v>
      </c>
    </row>
    <row r="21" spans="1:31" s="45" customFormat="1" ht="35.25" customHeight="1" x14ac:dyDescent="0.25">
      <c r="A21" s="22">
        <v>83</v>
      </c>
      <c r="B21" s="69" t="s">
        <v>210</v>
      </c>
      <c r="C21" s="216" t="s">
        <v>115</v>
      </c>
      <c r="D21" s="217"/>
      <c r="E21" s="217"/>
      <c r="F21" s="35">
        <v>98052.75</v>
      </c>
      <c r="G21" s="35">
        <v>99045.5</v>
      </c>
      <c r="H21" s="35">
        <v>99854.25</v>
      </c>
      <c r="I21" s="35">
        <v>102173.75</v>
      </c>
      <c r="J21" s="35">
        <v>105010.5</v>
      </c>
      <c r="K21" s="35">
        <v>107610.25</v>
      </c>
      <c r="L21" s="35">
        <v>109052.75</v>
      </c>
      <c r="M21" s="35">
        <v>110724.75</v>
      </c>
      <c r="N21" s="32">
        <f t="shared" si="0"/>
        <v>1.012465229175108</v>
      </c>
      <c r="O21" s="32">
        <f t="shared" si="0"/>
        <v>0.81654391163656914</v>
      </c>
      <c r="P21" s="32">
        <f t="shared" si="0"/>
        <v>2.3228856057704084</v>
      </c>
      <c r="Q21" s="32">
        <f t="shared" si="0"/>
        <v>2.7763980474436956</v>
      </c>
      <c r="R21" s="32">
        <f t="shared" si="0"/>
        <v>2.4757048104713242</v>
      </c>
      <c r="S21" s="32">
        <f t="shared" si="0"/>
        <v>1.3404856879340121</v>
      </c>
      <c r="T21" s="32">
        <f t="shared" si="0"/>
        <v>1.533202968288272</v>
      </c>
      <c r="U21" s="29">
        <f t="shared" si="1"/>
        <v>10.886366879727195</v>
      </c>
      <c r="V21" s="29">
        <f t="shared" si="2"/>
        <v>12.923655889304486</v>
      </c>
      <c r="W21" s="33">
        <f t="shared" si="3"/>
        <v>992.75</v>
      </c>
      <c r="X21" s="33">
        <f t="shared" si="3"/>
        <v>808.75</v>
      </c>
      <c r="Y21" s="33">
        <f t="shared" si="3"/>
        <v>2319.5</v>
      </c>
      <c r="Z21" s="33">
        <f t="shared" si="3"/>
        <v>2836.75</v>
      </c>
      <c r="AA21" s="33">
        <f t="shared" si="3"/>
        <v>2599.75</v>
      </c>
      <c r="AB21" s="33">
        <f t="shared" si="3"/>
        <v>1442.5</v>
      </c>
      <c r="AC21" s="33">
        <f t="shared" si="3"/>
        <v>1672</v>
      </c>
      <c r="AD21" s="30">
        <f t="shared" si="4"/>
        <v>10870.5</v>
      </c>
      <c r="AE21" s="30">
        <f t="shared" si="5"/>
        <v>12672</v>
      </c>
    </row>
    <row r="22" spans="1:31" ht="15.75" x14ac:dyDescent="0.25">
      <c r="B22" s="63" t="s">
        <v>247</v>
      </c>
      <c r="C22" s="63"/>
      <c r="D22" s="63"/>
      <c r="E22" s="63"/>
      <c r="F22" s="63"/>
      <c r="G22" s="63"/>
      <c r="H22" s="63"/>
      <c r="I22" s="63"/>
      <c r="J22" s="63"/>
      <c r="K22" s="63"/>
      <c r="L22" s="63"/>
      <c r="M22" s="63"/>
    </row>
  </sheetData>
  <mergeCells count="30">
    <mergeCell ref="A1:A2"/>
    <mergeCell ref="W1:AE1"/>
    <mergeCell ref="B1:E2"/>
    <mergeCell ref="B12:B14"/>
    <mergeCell ref="C12:E12"/>
    <mergeCell ref="C13:E13"/>
    <mergeCell ref="C14:E14"/>
    <mergeCell ref="B6:B8"/>
    <mergeCell ref="B4:B5"/>
    <mergeCell ref="B9:B11"/>
    <mergeCell ref="N1:V1"/>
    <mergeCell ref="C4:E4"/>
    <mergeCell ref="C5:E5"/>
    <mergeCell ref="C6:E6"/>
    <mergeCell ref="C7:E7"/>
    <mergeCell ref="B19:B20"/>
    <mergeCell ref="C19:E19"/>
    <mergeCell ref="C21:E21"/>
    <mergeCell ref="C3:E3"/>
    <mergeCell ref="F1:M1"/>
    <mergeCell ref="C8:E8"/>
    <mergeCell ref="C9:E9"/>
    <mergeCell ref="C10:E10"/>
    <mergeCell ref="C11:E11"/>
    <mergeCell ref="C20:E20"/>
    <mergeCell ref="B15:B18"/>
    <mergeCell ref="C15:E15"/>
    <mergeCell ref="C16:E16"/>
    <mergeCell ref="C17:E17"/>
    <mergeCell ref="C18:E18"/>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29FA-268A-4655-874B-B443EC1BFDC5}">
  <sheetPr>
    <tabColor theme="7" tint="-0.249977111117893"/>
  </sheetPr>
  <dimension ref="A1:AD9"/>
  <sheetViews>
    <sheetView zoomScale="70" zoomScaleNormal="70" workbookViewId="0">
      <pane xSplit="4" ySplit="2" topLeftCell="E3" activePane="bottomRight" state="frozen"/>
      <selection activeCell="B1" sqref="B1:E2"/>
      <selection pane="topRight" activeCell="B1" sqref="B1:E2"/>
      <selection pane="bottomLeft" activeCell="B1" sqref="B1:E2"/>
      <selection pane="bottomRight" activeCell="N25" sqref="N25"/>
    </sheetView>
  </sheetViews>
  <sheetFormatPr defaultRowHeight="15" x14ac:dyDescent="0.25"/>
  <cols>
    <col min="2" max="2" width="25" customWidth="1"/>
    <col min="3" max="3" width="11.85546875" customWidth="1"/>
    <col min="4" max="4" width="23.42578125" customWidth="1"/>
    <col min="5" max="10" width="9.7109375" bestFit="1" customWidth="1"/>
    <col min="11" max="11" width="9.7109375" customWidth="1"/>
    <col min="12" max="12" width="9.7109375" bestFit="1" customWidth="1"/>
    <col min="13" max="19" width="18.5703125" customWidth="1"/>
    <col min="20" max="20" width="15.5703125" customWidth="1"/>
    <col min="21" max="22" width="15.85546875" customWidth="1"/>
    <col min="23" max="29" width="18.28515625" customWidth="1"/>
    <col min="30" max="30" width="15.5703125" customWidth="1"/>
    <col min="31" max="31" width="15.5703125" style="46" customWidth="1"/>
    <col min="32" max="16384" width="9.140625" style="46"/>
  </cols>
  <sheetData>
    <row r="1" spans="1:30" s="45" customFormat="1" ht="88.5" customHeight="1" x14ac:dyDescent="0.25">
      <c r="A1" s="221" t="s">
        <v>1</v>
      </c>
      <c r="B1" s="232" t="s">
        <v>181</v>
      </c>
      <c r="C1" s="233"/>
      <c r="D1" s="234"/>
      <c r="E1" s="74" t="s">
        <v>175</v>
      </c>
      <c r="F1" s="74"/>
      <c r="G1" s="74"/>
      <c r="H1" s="74"/>
      <c r="I1" s="74"/>
      <c r="J1" s="74"/>
      <c r="K1" s="74"/>
      <c r="L1" s="74"/>
      <c r="M1" s="74" t="s">
        <v>231</v>
      </c>
      <c r="N1" s="74"/>
      <c r="O1" s="74"/>
      <c r="P1" s="74"/>
      <c r="Q1" s="74"/>
      <c r="R1" s="74"/>
      <c r="S1" s="74"/>
      <c r="T1" s="74"/>
      <c r="U1" s="74"/>
      <c r="V1" s="74" t="s">
        <v>233</v>
      </c>
      <c r="W1" s="74"/>
      <c r="X1" s="74"/>
      <c r="Y1" s="74"/>
      <c r="Z1" s="74"/>
      <c r="AA1" s="74"/>
      <c r="AB1" s="74"/>
      <c r="AC1" s="74"/>
      <c r="AD1" s="74"/>
    </row>
    <row r="2" spans="1:30" ht="175.5" customHeight="1" x14ac:dyDescent="0.25">
      <c r="A2" s="221"/>
      <c r="B2" s="235"/>
      <c r="C2" s="236"/>
      <c r="D2" s="237"/>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5" t="s">
        <v>11</v>
      </c>
      <c r="W2" s="5" t="s">
        <v>12</v>
      </c>
      <c r="X2" s="5" t="s">
        <v>13</v>
      </c>
      <c r="Y2" s="5" t="s">
        <v>14</v>
      </c>
      <c r="Z2" s="5" t="s">
        <v>15</v>
      </c>
      <c r="AA2" s="5" t="s">
        <v>16</v>
      </c>
      <c r="AB2" s="5" t="s">
        <v>251</v>
      </c>
      <c r="AC2" s="42" t="s">
        <v>252</v>
      </c>
      <c r="AD2" s="42" t="s">
        <v>253</v>
      </c>
    </row>
    <row r="3" spans="1:30" s="45" customFormat="1" ht="35.25" customHeight="1" x14ac:dyDescent="0.25">
      <c r="A3" s="22">
        <v>80</v>
      </c>
      <c r="B3" s="216" t="s">
        <v>115</v>
      </c>
      <c r="C3" s="217"/>
      <c r="D3" s="217"/>
      <c r="E3" s="35">
        <v>18703.75</v>
      </c>
      <c r="F3" s="35">
        <v>16692.75</v>
      </c>
      <c r="G3" s="35">
        <v>15384.75</v>
      </c>
      <c r="H3" s="35">
        <v>18080</v>
      </c>
      <c r="I3" s="35">
        <v>22481.25</v>
      </c>
      <c r="J3" s="35">
        <v>26346.75</v>
      </c>
      <c r="K3" s="35">
        <v>27247.25</v>
      </c>
      <c r="L3" s="35">
        <v>27585</v>
      </c>
      <c r="M3" s="32">
        <f t="shared" ref="M3:S6" si="0">(F3/E3-1)*100</f>
        <v>-10.751854574617392</v>
      </c>
      <c r="N3" s="32">
        <f t="shared" si="0"/>
        <v>-7.8357370714831287</v>
      </c>
      <c r="O3" s="32">
        <f t="shared" si="0"/>
        <v>17.518971708997544</v>
      </c>
      <c r="P3" s="32">
        <f t="shared" si="0"/>
        <v>24.343196902654874</v>
      </c>
      <c r="Q3" s="32">
        <f t="shared" si="0"/>
        <v>17.19432860717265</v>
      </c>
      <c r="R3" s="32">
        <f t="shared" si="0"/>
        <v>3.417878865514723</v>
      </c>
      <c r="S3" s="32">
        <f t="shared" si="0"/>
        <v>1.2395746359724402</v>
      </c>
      <c r="T3" s="29">
        <f t="shared" ref="T3:T8" si="1">(L3/G3-1)*100</f>
        <v>79.300931116852723</v>
      </c>
      <c r="U3" s="29">
        <f t="shared" ref="U3:U6" si="2">(L3/E3-1)*100</f>
        <v>47.483793356947146</v>
      </c>
      <c r="V3" s="33">
        <f t="shared" ref="V3:AB6" si="3">F3-E3</f>
        <v>-2011</v>
      </c>
      <c r="W3" s="33">
        <f t="shared" si="3"/>
        <v>-1308</v>
      </c>
      <c r="X3" s="33">
        <f t="shared" si="3"/>
        <v>2695.25</v>
      </c>
      <c r="Y3" s="33">
        <f t="shared" si="3"/>
        <v>4401.25</v>
      </c>
      <c r="Z3" s="33">
        <f t="shared" si="3"/>
        <v>3865.5</v>
      </c>
      <c r="AA3" s="33">
        <f t="shared" si="3"/>
        <v>900.5</v>
      </c>
      <c r="AB3" s="33">
        <f t="shared" si="3"/>
        <v>337.75</v>
      </c>
      <c r="AC3" s="30">
        <f t="shared" ref="AC3:AC8" si="4">L3-G3</f>
        <v>12200.25</v>
      </c>
      <c r="AD3" s="30">
        <f t="shared" ref="AD3:AD8" si="5">L3-E3</f>
        <v>8881.25</v>
      </c>
    </row>
    <row r="4" spans="1:30" s="45" customFormat="1" ht="35.25" customHeight="1" x14ac:dyDescent="0.25">
      <c r="A4" s="22">
        <v>5</v>
      </c>
      <c r="B4" s="229" t="s">
        <v>238</v>
      </c>
      <c r="C4" s="230"/>
      <c r="D4" s="231"/>
      <c r="E4" s="34">
        <v>7057.5</v>
      </c>
      <c r="F4" s="34">
        <v>6923.75</v>
      </c>
      <c r="G4" s="34">
        <v>6698.75</v>
      </c>
      <c r="H4" s="34">
        <v>8531</v>
      </c>
      <c r="I4" s="34">
        <v>11695.5</v>
      </c>
      <c r="J4" s="34">
        <v>13176</v>
      </c>
      <c r="K4" s="34">
        <v>12789.75</v>
      </c>
      <c r="L4" s="34">
        <v>12575</v>
      </c>
      <c r="M4" s="32">
        <f t="shared" si="0"/>
        <v>-1.8951470067304244</v>
      </c>
      <c r="N4" s="32">
        <f t="shared" si="0"/>
        <v>-3.2496840584943176</v>
      </c>
      <c r="O4" s="32">
        <f t="shared" si="0"/>
        <v>27.352117932450092</v>
      </c>
      <c r="P4" s="32">
        <f t="shared" si="0"/>
        <v>37.094127300433712</v>
      </c>
      <c r="Q4" s="32">
        <f t="shared" si="0"/>
        <v>12.658714890342448</v>
      </c>
      <c r="R4" s="32">
        <f t="shared" si="0"/>
        <v>-2.9314663023679466</v>
      </c>
      <c r="S4" s="32">
        <f t="shared" si="0"/>
        <v>-1.6790789499403824</v>
      </c>
      <c r="T4" s="29">
        <f t="shared" si="1"/>
        <v>87.721589848852389</v>
      </c>
      <c r="U4" s="29">
        <f t="shared" si="2"/>
        <v>78.17924194119729</v>
      </c>
      <c r="V4" s="33">
        <f t="shared" si="3"/>
        <v>-133.75</v>
      </c>
      <c r="W4" s="33">
        <f t="shared" si="3"/>
        <v>-225</v>
      </c>
      <c r="X4" s="33">
        <f t="shared" si="3"/>
        <v>1832.25</v>
      </c>
      <c r="Y4" s="33">
        <f t="shared" si="3"/>
        <v>3164.5</v>
      </c>
      <c r="Z4" s="33">
        <f t="shared" si="3"/>
        <v>1480.5</v>
      </c>
      <c r="AA4" s="33">
        <f t="shared" si="3"/>
        <v>-386.25</v>
      </c>
      <c r="AB4" s="33">
        <f t="shared" si="3"/>
        <v>-214.75</v>
      </c>
      <c r="AC4" s="30">
        <f t="shared" si="4"/>
        <v>5876.25</v>
      </c>
      <c r="AD4" s="30">
        <f t="shared" si="5"/>
        <v>5517.5</v>
      </c>
    </row>
    <row r="5" spans="1:30" s="45" customFormat="1" ht="42" customHeight="1" x14ac:dyDescent="0.25">
      <c r="A5" s="22">
        <v>76</v>
      </c>
      <c r="B5" s="229" t="s">
        <v>150</v>
      </c>
      <c r="C5" s="230"/>
      <c r="D5" s="231"/>
      <c r="E5" s="31">
        <v>6003.25</v>
      </c>
      <c r="F5" s="31">
        <v>4994</v>
      </c>
      <c r="G5" s="31">
        <v>4504</v>
      </c>
      <c r="H5" s="31">
        <v>4886.25</v>
      </c>
      <c r="I5" s="31">
        <v>4733.25</v>
      </c>
      <c r="J5" s="31">
        <v>5910</v>
      </c>
      <c r="K5" s="31">
        <v>6572.75</v>
      </c>
      <c r="L5" s="31">
        <v>6989.75</v>
      </c>
      <c r="M5" s="32">
        <f t="shared" si="0"/>
        <v>-16.811726981218513</v>
      </c>
      <c r="N5" s="32">
        <f t="shared" si="0"/>
        <v>-9.8117741289547418</v>
      </c>
      <c r="O5" s="32">
        <f t="shared" si="0"/>
        <v>8.4869005328596749</v>
      </c>
      <c r="P5" s="32">
        <f t="shared" si="0"/>
        <v>-3.1312356101304673</v>
      </c>
      <c r="Q5" s="32">
        <f t="shared" si="0"/>
        <v>24.86135319283791</v>
      </c>
      <c r="R5" s="32">
        <f t="shared" si="0"/>
        <v>11.214043993231805</v>
      </c>
      <c r="S5" s="32">
        <f t="shared" si="0"/>
        <v>6.3443764025712168</v>
      </c>
      <c r="T5" s="29">
        <f t="shared" si="1"/>
        <v>55.18983126110124</v>
      </c>
      <c r="U5" s="29">
        <f t="shared" si="2"/>
        <v>16.432765585307951</v>
      </c>
      <c r="V5" s="33">
        <f t="shared" si="3"/>
        <v>-1009.25</v>
      </c>
      <c r="W5" s="33">
        <f t="shared" si="3"/>
        <v>-490</v>
      </c>
      <c r="X5" s="33">
        <f t="shared" si="3"/>
        <v>382.25</v>
      </c>
      <c r="Y5" s="33">
        <f t="shared" si="3"/>
        <v>-153</v>
      </c>
      <c r="Z5" s="33">
        <f t="shared" si="3"/>
        <v>1176.75</v>
      </c>
      <c r="AA5" s="33">
        <f t="shared" si="3"/>
        <v>662.75</v>
      </c>
      <c r="AB5" s="33">
        <f t="shared" si="3"/>
        <v>417</v>
      </c>
      <c r="AC5" s="30">
        <f t="shared" si="4"/>
        <v>2485.75</v>
      </c>
      <c r="AD5" s="30">
        <f t="shared" si="5"/>
        <v>986.5</v>
      </c>
    </row>
    <row r="6" spans="1:30" s="45" customFormat="1" ht="35.25" customHeight="1" x14ac:dyDescent="0.25">
      <c r="A6" s="22">
        <v>78</v>
      </c>
      <c r="B6" s="229" t="s">
        <v>158</v>
      </c>
      <c r="C6" s="230"/>
      <c r="D6" s="231"/>
      <c r="E6" s="31">
        <v>5642.75</v>
      </c>
      <c r="F6" s="31">
        <v>4775</v>
      </c>
      <c r="G6" s="31">
        <v>4181.75</v>
      </c>
      <c r="H6" s="31">
        <v>4662.75</v>
      </c>
      <c r="I6" s="31">
        <v>6052.5</v>
      </c>
      <c r="J6" s="31">
        <v>7260.75</v>
      </c>
      <c r="K6" s="31">
        <v>7884.5</v>
      </c>
      <c r="L6" s="31">
        <v>8020.75</v>
      </c>
      <c r="M6" s="32">
        <f t="shared" si="0"/>
        <v>-15.378140091267555</v>
      </c>
      <c r="N6" s="32">
        <f t="shared" si="0"/>
        <v>-12.424083769633508</v>
      </c>
      <c r="O6" s="32">
        <f t="shared" si="0"/>
        <v>11.502361451545395</v>
      </c>
      <c r="P6" s="32">
        <f t="shared" si="0"/>
        <v>29.805372366092975</v>
      </c>
      <c r="Q6" s="32">
        <f t="shared" si="0"/>
        <v>19.962825278810413</v>
      </c>
      <c r="R6" s="32">
        <f t="shared" si="0"/>
        <v>8.5907103260682405</v>
      </c>
      <c r="S6" s="32">
        <f t="shared" si="0"/>
        <v>1.7280740693766283</v>
      </c>
      <c r="T6" s="29">
        <f t="shared" si="1"/>
        <v>91.803670712022495</v>
      </c>
      <c r="U6" s="29">
        <f t="shared" si="2"/>
        <v>42.142572327322682</v>
      </c>
      <c r="V6" s="33">
        <f t="shared" si="3"/>
        <v>-867.75</v>
      </c>
      <c r="W6" s="33">
        <f t="shared" si="3"/>
        <v>-593.25</v>
      </c>
      <c r="X6" s="33">
        <f t="shared" si="3"/>
        <v>481</v>
      </c>
      <c r="Y6" s="33">
        <f t="shared" si="3"/>
        <v>1389.75</v>
      </c>
      <c r="Z6" s="33">
        <f t="shared" si="3"/>
        <v>1208.25</v>
      </c>
      <c r="AA6" s="33">
        <f t="shared" si="3"/>
        <v>623.75</v>
      </c>
      <c r="AB6" s="33">
        <f t="shared" si="3"/>
        <v>136.25</v>
      </c>
      <c r="AC6" s="30">
        <f t="shared" si="4"/>
        <v>3839</v>
      </c>
      <c r="AD6" s="30">
        <f t="shared" si="5"/>
        <v>2378</v>
      </c>
    </row>
    <row r="7" spans="1:30" s="45" customFormat="1" ht="35.25" customHeight="1" x14ac:dyDescent="0.25">
      <c r="A7" s="64"/>
      <c r="B7" s="65"/>
      <c r="C7" s="65"/>
      <c r="D7" s="65"/>
      <c r="E7" s="65"/>
      <c r="F7" s="65"/>
      <c r="G7" s="65"/>
      <c r="H7" s="65"/>
      <c r="I7" s="65"/>
      <c r="J7" s="65"/>
      <c r="K7" s="65"/>
      <c r="L7" s="65"/>
      <c r="M7" s="32"/>
      <c r="N7" s="32"/>
      <c r="O7" s="32"/>
      <c r="P7" s="32"/>
      <c r="Q7" s="32"/>
      <c r="R7" s="32"/>
      <c r="S7" s="32"/>
      <c r="T7" s="29"/>
      <c r="U7" s="29"/>
      <c r="V7" s="33"/>
      <c r="W7" s="33"/>
      <c r="X7" s="33"/>
      <c r="Y7" s="33"/>
      <c r="Z7" s="33"/>
      <c r="AA7" s="33"/>
      <c r="AB7" s="33"/>
      <c r="AC7" s="30"/>
      <c r="AD7" s="30"/>
    </row>
    <row r="8" spans="1:30" s="45" customFormat="1" ht="35.25" customHeight="1" x14ac:dyDescent="0.25">
      <c r="A8" s="22">
        <v>82</v>
      </c>
      <c r="B8" s="226" t="s">
        <v>152</v>
      </c>
      <c r="C8" s="227"/>
      <c r="D8" s="228"/>
      <c r="E8" s="31">
        <v>1930.75</v>
      </c>
      <c r="F8" s="31">
        <v>1820</v>
      </c>
      <c r="G8" s="31">
        <v>1518</v>
      </c>
      <c r="H8" s="31">
        <v>1958</v>
      </c>
      <c r="I8" s="31">
        <v>3340.5</v>
      </c>
      <c r="J8" s="31">
        <v>4140.5</v>
      </c>
      <c r="K8" s="31">
        <v>4692.75</v>
      </c>
      <c r="L8" s="31">
        <v>4760.75</v>
      </c>
      <c r="M8" s="32">
        <f>(F8/E8-1)*100</f>
        <v>-5.7361129094911316</v>
      </c>
      <c r="N8" s="32">
        <f>(G8/F8-1)*100</f>
        <v>-16.593406593406591</v>
      </c>
      <c r="O8" s="32">
        <f>(H8/G8-1)*100</f>
        <v>28.985507246376805</v>
      </c>
      <c r="P8" s="32">
        <f>(I8/H8-1)*100</f>
        <v>70.607763023493362</v>
      </c>
      <c r="Q8" s="32">
        <f>(J8/I8-1)*100</f>
        <v>23.94851070199071</v>
      </c>
      <c r="R8" s="32">
        <f t="shared" ref="R8:S8" si="6">(K8/J8-1)*100</f>
        <v>13.337761139958948</v>
      </c>
      <c r="S8" s="32">
        <f t="shared" si="6"/>
        <v>1.4490437376804666</v>
      </c>
      <c r="T8" s="29">
        <f t="shared" si="1"/>
        <v>213.61989459815547</v>
      </c>
      <c r="U8" s="29">
        <f>(L8/E8-1)*100</f>
        <v>146.57516509128578</v>
      </c>
      <c r="V8" s="33">
        <f>F8-E8</f>
        <v>-110.75</v>
      </c>
      <c r="W8" s="33">
        <f>G8-F8</f>
        <v>-302</v>
      </c>
      <c r="X8" s="33">
        <f>H8-G8</f>
        <v>440</v>
      </c>
      <c r="Y8" s="33">
        <f>I8-H8</f>
        <v>1382.5</v>
      </c>
      <c r="Z8" s="33">
        <f>J8-I8</f>
        <v>800</v>
      </c>
      <c r="AA8" s="33">
        <f t="shared" ref="AA8:AB8" si="7">K8-J8</f>
        <v>552.25</v>
      </c>
      <c r="AB8" s="33">
        <f t="shared" si="7"/>
        <v>68</v>
      </c>
      <c r="AC8" s="30">
        <f t="shared" si="4"/>
        <v>3242.75</v>
      </c>
      <c r="AD8" s="30">
        <f t="shared" si="5"/>
        <v>2830</v>
      </c>
    </row>
    <row r="9" spans="1:30" customFormat="1" ht="15.75" x14ac:dyDescent="0.25">
      <c r="B9" s="71" t="s">
        <v>247</v>
      </c>
      <c r="C9" s="59"/>
      <c r="D9" s="59"/>
      <c r="E9" s="59"/>
      <c r="F9" s="59"/>
      <c r="G9" s="59"/>
      <c r="H9" s="59"/>
      <c r="I9" s="59"/>
      <c r="J9" s="59"/>
      <c r="K9" s="59"/>
      <c r="L9" s="59"/>
    </row>
  </sheetData>
  <mergeCells count="10">
    <mergeCell ref="M1:U1"/>
    <mergeCell ref="V1:AD1"/>
    <mergeCell ref="B4:D4"/>
    <mergeCell ref="B3:D3"/>
    <mergeCell ref="B1:D2"/>
    <mergeCell ref="B8:D8"/>
    <mergeCell ref="B5:D5"/>
    <mergeCell ref="B6:D6"/>
    <mergeCell ref="A1:A2"/>
    <mergeCell ref="E1:L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986B6-2191-4D6D-9A22-0DC2C95566FD}">
  <sheetPr>
    <tabColor theme="7" tint="-0.249977111117893"/>
  </sheetPr>
  <dimension ref="A1:AE16"/>
  <sheetViews>
    <sheetView zoomScale="70" zoomScaleNormal="70" workbookViewId="0">
      <selection sqref="A1:XFD1048576"/>
    </sheetView>
  </sheetViews>
  <sheetFormatPr defaultRowHeight="15" x14ac:dyDescent="0.25"/>
  <cols>
    <col min="2" max="2" width="22.28515625" bestFit="1" customWidth="1"/>
    <col min="3" max="4" width="11.85546875" customWidth="1"/>
    <col min="5" max="5" width="36.140625" customWidth="1"/>
    <col min="6" max="6" width="11.85546875" customWidth="1"/>
    <col min="7" max="14" width="12.28515625" customWidth="1"/>
    <col min="15" max="21" width="15.5703125" customWidth="1"/>
    <col min="22" max="23" width="15.85546875" customWidth="1"/>
    <col min="24" max="30" width="18.28515625" customWidth="1"/>
    <col min="31" max="31" width="15.5703125" customWidth="1"/>
    <col min="32" max="32" width="15.5703125" style="56" customWidth="1"/>
    <col min="33" max="16384" width="9.140625" style="56"/>
  </cols>
  <sheetData>
    <row r="1" spans="1:31" s="51" customFormat="1" ht="88.5" customHeight="1" x14ac:dyDescent="0.25">
      <c r="A1" s="213" t="s">
        <v>1</v>
      </c>
      <c r="B1" s="222" t="s">
        <v>229</v>
      </c>
      <c r="C1" s="222"/>
      <c r="D1" s="222"/>
      <c r="E1" s="222"/>
      <c r="F1" s="74" t="s">
        <v>175</v>
      </c>
      <c r="G1" s="74"/>
      <c r="H1" s="74"/>
      <c r="I1" s="74"/>
      <c r="J1" s="74"/>
      <c r="K1" s="74"/>
      <c r="L1" s="74"/>
      <c r="M1" s="74"/>
      <c r="N1" s="74" t="s">
        <v>231</v>
      </c>
      <c r="O1" s="74"/>
      <c r="P1" s="74"/>
      <c r="Q1" s="74"/>
      <c r="R1" s="74"/>
      <c r="S1" s="74"/>
      <c r="T1" s="74"/>
      <c r="U1" s="74"/>
      <c r="V1" s="74"/>
      <c r="W1" s="74" t="s">
        <v>230</v>
      </c>
      <c r="X1" s="74"/>
      <c r="Y1" s="74"/>
      <c r="Z1" s="74"/>
      <c r="AA1" s="74"/>
      <c r="AB1" s="74"/>
      <c r="AC1" s="74"/>
      <c r="AD1" s="74"/>
      <c r="AE1" s="74"/>
    </row>
    <row r="2" spans="1:31" ht="175.5" customHeight="1" x14ac:dyDescent="0.25">
      <c r="A2" s="214"/>
      <c r="B2" s="222"/>
      <c r="C2" s="222"/>
      <c r="D2" s="222"/>
      <c r="E2" s="222"/>
      <c r="F2" s="3">
        <v>2012</v>
      </c>
      <c r="G2" s="3">
        <v>2013</v>
      </c>
      <c r="H2" s="3">
        <v>2014</v>
      </c>
      <c r="I2" s="3">
        <v>2015</v>
      </c>
      <c r="J2" s="3">
        <v>2016</v>
      </c>
      <c r="K2" s="3">
        <v>2017</v>
      </c>
      <c r="L2" s="3">
        <v>2018</v>
      </c>
      <c r="M2" s="3">
        <v>2019</v>
      </c>
      <c r="N2" s="52" t="s">
        <v>11</v>
      </c>
      <c r="O2" s="52" t="s">
        <v>12</v>
      </c>
      <c r="P2" s="52" t="s">
        <v>13</v>
      </c>
      <c r="Q2" s="52" t="s">
        <v>14</v>
      </c>
      <c r="R2" s="52" t="s">
        <v>15</v>
      </c>
      <c r="S2" s="52" t="s">
        <v>16</v>
      </c>
      <c r="T2" s="52" t="s">
        <v>251</v>
      </c>
      <c r="U2" s="53" t="s">
        <v>252</v>
      </c>
      <c r="V2" s="53" t="s">
        <v>255</v>
      </c>
      <c r="W2" s="54" t="s">
        <v>11</v>
      </c>
      <c r="X2" s="54" t="s">
        <v>12</v>
      </c>
      <c r="Y2" s="54" t="s">
        <v>13</v>
      </c>
      <c r="Z2" s="54" t="s">
        <v>14</v>
      </c>
      <c r="AA2" s="54" t="s">
        <v>15</v>
      </c>
      <c r="AB2" s="54" t="s">
        <v>16</v>
      </c>
      <c r="AC2" s="54" t="s">
        <v>251</v>
      </c>
      <c r="AD2" s="53" t="s">
        <v>252</v>
      </c>
      <c r="AE2" s="53" t="s">
        <v>255</v>
      </c>
    </row>
    <row r="3" spans="1:31" s="51" customFormat="1" ht="53.25" customHeight="1" x14ac:dyDescent="0.25">
      <c r="A3" s="40">
        <v>84</v>
      </c>
      <c r="B3" s="238" t="s">
        <v>219</v>
      </c>
      <c r="C3" s="113" t="s">
        <v>211</v>
      </c>
      <c r="D3" s="113"/>
      <c r="E3" s="113"/>
      <c r="F3" s="20">
        <v>13.6</v>
      </c>
      <c r="G3" s="20">
        <v>12.275</v>
      </c>
      <c r="H3" s="20">
        <v>11.4</v>
      </c>
      <c r="I3" s="20">
        <v>13.375</v>
      </c>
      <c r="J3" s="20">
        <v>16.149999999999999</v>
      </c>
      <c r="K3" s="20">
        <v>18.45</v>
      </c>
      <c r="L3" s="20">
        <v>18.55</v>
      </c>
      <c r="M3" s="20">
        <v>18.475000000000001</v>
      </c>
      <c r="N3" s="16">
        <f t="shared" ref="N3:T11" si="0">(G3/F3-1)*100</f>
        <v>-9.742647058823529</v>
      </c>
      <c r="O3" s="16">
        <f t="shared" si="0"/>
        <v>-7.1283095723014274</v>
      </c>
      <c r="P3" s="16">
        <f t="shared" si="0"/>
        <v>17.324561403508774</v>
      </c>
      <c r="Q3" s="16">
        <f t="shared" si="0"/>
        <v>20.74766355140185</v>
      </c>
      <c r="R3" s="16">
        <f t="shared" si="0"/>
        <v>14.241486068111463</v>
      </c>
      <c r="S3" s="16">
        <f t="shared" si="0"/>
        <v>0.54200542005420349</v>
      </c>
      <c r="T3" s="16">
        <f t="shared" si="0"/>
        <v>-0.40431266846361336</v>
      </c>
      <c r="U3" s="16">
        <f t="shared" ref="U3:U10" si="1">(M3/H3-1)*100</f>
        <v>62.061403508771939</v>
      </c>
      <c r="V3" s="16">
        <f t="shared" ref="V3:V10" si="2">(M3/F3-1)*100</f>
        <v>35.845588235294137</v>
      </c>
      <c r="W3" s="16">
        <f t="shared" ref="W3:AC11" si="3">G3-F3</f>
        <v>-1.3249999999999993</v>
      </c>
      <c r="X3" s="16">
        <f t="shared" si="3"/>
        <v>-0.875</v>
      </c>
      <c r="Y3" s="16">
        <f t="shared" si="3"/>
        <v>1.9749999999999996</v>
      </c>
      <c r="Z3" s="16">
        <f t="shared" si="3"/>
        <v>2.7749999999999986</v>
      </c>
      <c r="AA3" s="16">
        <f t="shared" si="3"/>
        <v>2.3000000000000007</v>
      </c>
      <c r="AB3" s="16">
        <f t="shared" si="3"/>
        <v>0.10000000000000142</v>
      </c>
      <c r="AC3" s="16">
        <f t="shared" si="3"/>
        <v>-7.4999999999999289E-2</v>
      </c>
      <c r="AD3" s="16">
        <f t="shared" ref="AD3:AD10" si="4">M3-H3</f>
        <v>7.0750000000000011</v>
      </c>
      <c r="AE3" s="57">
        <f t="shared" ref="AE3:AE10" si="5">M3-F3</f>
        <v>4.8750000000000018</v>
      </c>
    </row>
    <row r="4" spans="1:31" s="51" customFormat="1" ht="53.25" customHeight="1" x14ac:dyDescent="0.25">
      <c r="A4" s="40">
        <v>85</v>
      </c>
      <c r="B4" s="238"/>
      <c r="C4" s="113" t="s">
        <v>217</v>
      </c>
      <c r="D4" s="113"/>
      <c r="E4" s="113"/>
      <c r="F4" s="20">
        <v>12.475</v>
      </c>
      <c r="G4" s="20">
        <v>11.475</v>
      </c>
      <c r="H4" s="20">
        <v>10.6</v>
      </c>
      <c r="I4" s="20">
        <v>12.6</v>
      </c>
      <c r="J4" s="20">
        <v>16.5</v>
      </c>
      <c r="K4" s="20">
        <v>18.475000000000001</v>
      </c>
      <c r="L4" s="20">
        <v>18.425000000000001</v>
      </c>
      <c r="M4" s="20">
        <v>18.074999999999999</v>
      </c>
      <c r="N4" s="16">
        <f t="shared" si="0"/>
        <v>-8.0160320641282539</v>
      </c>
      <c r="O4" s="16">
        <f t="shared" si="0"/>
        <v>-7.6252723311546866</v>
      </c>
      <c r="P4" s="16">
        <f t="shared" si="0"/>
        <v>18.867924528301884</v>
      </c>
      <c r="Q4" s="16">
        <f t="shared" si="0"/>
        <v>30.952380952380953</v>
      </c>
      <c r="R4" s="16">
        <f t="shared" si="0"/>
        <v>11.969696969696987</v>
      </c>
      <c r="S4" s="16">
        <f t="shared" si="0"/>
        <v>-0.27063599458728715</v>
      </c>
      <c r="T4" s="16">
        <f t="shared" si="0"/>
        <v>-1.8995929443690662</v>
      </c>
      <c r="U4" s="16">
        <f t="shared" si="1"/>
        <v>70.518867924528308</v>
      </c>
      <c r="V4" s="16">
        <f t="shared" si="2"/>
        <v>44.889779559118239</v>
      </c>
      <c r="W4" s="16">
        <f t="shared" si="3"/>
        <v>-1</v>
      </c>
      <c r="X4" s="16">
        <f t="shared" si="3"/>
        <v>-0.875</v>
      </c>
      <c r="Y4" s="16">
        <f t="shared" si="3"/>
        <v>2</v>
      </c>
      <c r="Z4" s="16">
        <f t="shared" si="3"/>
        <v>3.9000000000000004</v>
      </c>
      <c r="AA4" s="16">
        <f t="shared" si="3"/>
        <v>1.9750000000000014</v>
      </c>
      <c r="AB4" s="16">
        <f t="shared" si="3"/>
        <v>-5.0000000000000711E-2</v>
      </c>
      <c r="AC4" s="16">
        <f t="shared" si="3"/>
        <v>-0.35000000000000142</v>
      </c>
      <c r="AD4" s="16">
        <f t="shared" si="4"/>
        <v>7.4749999999999996</v>
      </c>
      <c r="AE4" s="57">
        <f t="shared" si="5"/>
        <v>5.6</v>
      </c>
    </row>
    <row r="5" spans="1:31" s="51" customFormat="1" ht="53.25" customHeight="1" x14ac:dyDescent="0.25">
      <c r="A5" s="40">
        <v>86</v>
      </c>
      <c r="B5" s="72" t="s">
        <v>220</v>
      </c>
      <c r="C5" s="113" t="s">
        <v>218</v>
      </c>
      <c r="D5" s="113"/>
      <c r="E5" s="113"/>
      <c r="F5" s="20">
        <v>18.375</v>
      </c>
      <c r="G5" s="20">
        <v>16.375</v>
      </c>
      <c r="H5" s="20">
        <v>15</v>
      </c>
      <c r="I5" s="20">
        <v>17.25</v>
      </c>
      <c r="J5" s="20">
        <v>20.875</v>
      </c>
      <c r="K5" s="20">
        <v>23.774999999999999</v>
      </c>
      <c r="L5" s="20">
        <v>24.25</v>
      </c>
      <c r="M5" s="20">
        <v>24.2</v>
      </c>
      <c r="N5" s="16">
        <f t="shared" si="0"/>
        <v>-10.8843537414966</v>
      </c>
      <c r="O5" s="16">
        <f t="shared" si="0"/>
        <v>-8.3969465648855</v>
      </c>
      <c r="P5" s="16">
        <f t="shared" si="0"/>
        <v>14.999999999999991</v>
      </c>
      <c r="Q5" s="16">
        <f t="shared" si="0"/>
        <v>21.014492753623195</v>
      </c>
      <c r="R5" s="16">
        <f t="shared" si="0"/>
        <v>13.892215568862266</v>
      </c>
      <c r="S5" s="16">
        <f t="shared" si="0"/>
        <v>1.9978969505783484</v>
      </c>
      <c r="T5" s="16">
        <f t="shared" si="0"/>
        <v>-0.20618556701030855</v>
      </c>
      <c r="U5" s="16">
        <f t="shared" si="1"/>
        <v>61.333333333333329</v>
      </c>
      <c r="V5" s="16">
        <f t="shared" si="2"/>
        <v>31.700680272108841</v>
      </c>
      <c r="W5" s="16">
        <f t="shared" si="3"/>
        <v>-2</v>
      </c>
      <c r="X5" s="16">
        <f t="shared" si="3"/>
        <v>-1.375</v>
      </c>
      <c r="Y5" s="16">
        <f t="shared" si="3"/>
        <v>2.25</v>
      </c>
      <c r="Z5" s="16">
        <f t="shared" si="3"/>
        <v>3.625</v>
      </c>
      <c r="AA5" s="16">
        <f t="shared" si="3"/>
        <v>2.8999999999999986</v>
      </c>
      <c r="AB5" s="16">
        <f t="shared" si="3"/>
        <v>0.47500000000000142</v>
      </c>
      <c r="AC5" s="16">
        <f t="shared" si="3"/>
        <v>-5.0000000000000711E-2</v>
      </c>
      <c r="AD5" s="16">
        <f t="shared" si="4"/>
        <v>9.1999999999999993</v>
      </c>
      <c r="AE5" s="57">
        <f t="shared" si="5"/>
        <v>5.8249999999999993</v>
      </c>
    </row>
    <row r="6" spans="1:31" s="51" customFormat="1" ht="53.25" customHeight="1" x14ac:dyDescent="0.25">
      <c r="A6" s="40">
        <v>87</v>
      </c>
      <c r="B6" s="113" t="s">
        <v>221</v>
      </c>
      <c r="C6" s="113"/>
      <c r="D6" s="113"/>
      <c r="E6" s="113"/>
      <c r="F6" s="20">
        <v>6.75</v>
      </c>
      <c r="G6" s="20">
        <v>5.5250000000000004</v>
      </c>
      <c r="H6" s="20">
        <v>4.9249999999999998</v>
      </c>
      <c r="I6" s="20">
        <v>5.3250000000000002</v>
      </c>
      <c r="J6" s="20">
        <v>5.25</v>
      </c>
      <c r="K6" s="20">
        <v>6.5250000000000004</v>
      </c>
      <c r="L6" s="20">
        <v>7.1749999999999998</v>
      </c>
      <c r="M6" s="20">
        <v>7.5</v>
      </c>
      <c r="N6" s="16">
        <f t="shared" si="0"/>
        <v>-18.148148148148145</v>
      </c>
      <c r="O6" s="16">
        <f t="shared" si="0"/>
        <v>-10.859728506787336</v>
      </c>
      <c r="P6" s="16">
        <f t="shared" si="0"/>
        <v>8.1218274111675157</v>
      </c>
      <c r="Q6" s="16">
        <f t="shared" si="0"/>
        <v>-1.4084507042253502</v>
      </c>
      <c r="R6" s="16">
        <f t="shared" si="0"/>
        <v>24.285714285714288</v>
      </c>
      <c r="S6" s="16">
        <f t="shared" si="0"/>
        <v>9.9616858237547845</v>
      </c>
      <c r="T6" s="16">
        <f t="shared" si="0"/>
        <v>4.5296167247386832</v>
      </c>
      <c r="U6" s="16">
        <f t="shared" si="1"/>
        <v>52.284263959390877</v>
      </c>
      <c r="V6" s="16">
        <f t="shared" si="2"/>
        <v>11.111111111111116</v>
      </c>
      <c r="W6" s="16">
        <f t="shared" si="3"/>
        <v>-1.2249999999999996</v>
      </c>
      <c r="X6" s="16">
        <f t="shared" si="3"/>
        <v>-0.60000000000000053</v>
      </c>
      <c r="Y6" s="16">
        <f t="shared" si="3"/>
        <v>0.40000000000000036</v>
      </c>
      <c r="Z6" s="16">
        <f t="shared" si="3"/>
        <v>-7.5000000000000178E-2</v>
      </c>
      <c r="AA6" s="16">
        <f t="shared" si="3"/>
        <v>1.2750000000000004</v>
      </c>
      <c r="AB6" s="16">
        <f t="shared" si="3"/>
        <v>0.64999999999999947</v>
      </c>
      <c r="AC6" s="16">
        <f t="shared" si="3"/>
        <v>0.32500000000000018</v>
      </c>
      <c r="AD6" s="16">
        <f t="shared" si="4"/>
        <v>2.5750000000000002</v>
      </c>
      <c r="AE6" s="57">
        <f t="shared" si="5"/>
        <v>0.75</v>
      </c>
    </row>
    <row r="7" spans="1:31" s="51" customFormat="1" ht="53.25" customHeight="1" x14ac:dyDescent="0.25">
      <c r="A7" s="40">
        <v>88</v>
      </c>
      <c r="B7" s="113" t="s">
        <v>222</v>
      </c>
      <c r="C7" s="113"/>
      <c r="D7" s="113"/>
      <c r="E7" s="113"/>
      <c r="F7" s="20">
        <v>9.3249999999999993</v>
      </c>
      <c r="G7" s="20">
        <v>7.7750000000000004</v>
      </c>
      <c r="H7" s="20">
        <v>6.65</v>
      </c>
      <c r="I7" s="20">
        <v>7.375</v>
      </c>
      <c r="J7" s="20">
        <v>9.4499999999999993</v>
      </c>
      <c r="K7" s="20">
        <v>11.324999999999999</v>
      </c>
      <c r="L7" s="20">
        <v>12.15</v>
      </c>
      <c r="M7" s="20">
        <v>12.324999999999999</v>
      </c>
      <c r="N7" s="16">
        <f t="shared" si="0"/>
        <v>-16.621983914209103</v>
      </c>
      <c r="O7" s="16">
        <f t="shared" si="0"/>
        <v>-14.469453376205788</v>
      </c>
      <c r="P7" s="16">
        <f t="shared" si="0"/>
        <v>10.902255639097746</v>
      </c>
      <c r="Q7" s="16">
        <f t="shared" si="0"/>
        <v>28.135593220338983</v>
      </c>
      <c r="R7" s="16">
        <f t="shared" si="0"/>
        <v>19.841269841269838</v>
      </c>
      <c r="S7" s="16">
        <f t="shared" si="0"/>
        <v>7.2847682119205448</v>
      </c>
      <c r="T7" s="16">
        <f t="shared" si="0"/>
        <v>1.4403292181069949</v>
      </c>
      <c r="U7" s="16">
        <f t="shared" si="1"/>
        <v>85.338345864661619</v>
      </c>
      <c r="V7" s="16">
        <f t="shared" si="2"/>
        <v>32.171581769436997</v>
      </c>
      <c r="W7" s="16">
        <f t="shared" si="3"/>
        <v>-1.5499999999999989</v>
      </c>
      <c r="X7" s="16">
        <f t="shared" si="3"/>
        <v>-1.125</v>
      </c>
      <c r="Y7" s="16">
        <f t="shared" si="3"/>
        <v>0.72499999999999964</v>
      </c>
      <c r="Z7" s="16">
        <f t="shared" si="3"/>
        <v>2.0749999999999993</v>
      </c>
      <c r="AA7" s="16">
        <f t="shared" si="3"/>
        <v>1.875</v>
      </c>
      <c r="AB7" s="16">
        <f t="shared" si="3"/>
        <v>0.82500000000000107</v>
      </c>
      <c r="AC7" s="16">
        <f t="shared" si="3"/>
        <v>0.17499999999999893</v>
      </c>
      <c r="AD7" s="16">
        <f t="shared" si="4"/>
        <v>5.6749999999999989</v>
      </c>
      <c r="AE7" s="57">
        <f t="shared" si="5"/>
        <v>3</v>
      </c>
    </row>
    <row r="8" spans="1:31" s="51" customFormat="1" ht="53.25" customHeight="1" x14ac:dyDescent="0.25">
      <c r="A8" s="40">
        <v>89</v>
      </c>
      <c r="B8" s="113" t="s">
        <v>225</v>
      </c>
      <c r="C8" s="113"/>
      <c r="D8" s="113"/>
      <c r="E8" s="113"/>
      <c r="F8" s="20">
        <v>1.9</v>
      </c>
      <c r="G8" s="20">
        <v>1.75</v>
      </c>
      <c r="H8" s="20">
        <v>1.45</v>
      </c>
      <c r="I8" s="20">
        <v>1.85</v>
      </c>
      <c r="J8" s="20">
        <v>3.1</v>
      </c>
      <c r="K8" s="20">
        <v>3.75</v>
      </c>
      <c r="L8" s="20">
        <v>4.1749999999999998</v>
      </c>
      <c r="M8" s="20">
        <v>4.2</v>
      </c>
      <c r="N8" s="16">
        <f t="shared" si="0"/>
        <v>-7.8947368421052548</v>
      </c>
      <c r="O8" s="16">
        <f t="shared" si="0"/>
        <v>-17.142857142857149</v>
      </c>
      <c r="P8" s="16">
        <f t="shared" si="0"/>
        <v>27.586206896551737</v>
      </c>
      <c r="Q8" s="16">
        <f t="shared" si="0"/>
        <v>67.567567567567565</v>
      </c>
      <c r="R8" s="16">
        <f t="shared" si="0"/>
        <v>20.967741935483875</v>
      </c>
      <c r="S8" s="16">
        <f t="shared" si="0"/>
        <v>11.333333333333329</v>
      </c>
      <c r="T8" s="16">
        <f t="shared" si="0"/>
        <v>0.59880239520959666</v>
      </c>
      <c r="U8" s="16">
        <f t="shared" si="1"/>
        <v>189.65517241379311</v>
      </c>
      <c r="V8" s="16">
        <f t="shared" si="2"/>
        <v>121.05263157894738</v>
      </c>
      <c r="W8" s="16">
        <f t="shared" si="3"/>
        <v>-0.14999999999999991</v>
      </c>
      <c r="X8" s="16">
        <f t="shared" si="3"/>
        <v>-0.30000000000000004</v>
      </c>
      <c r="Y8" s="16">
        <f t="shared" si="3"/>
        <v>0.40000000000000013</v>
      </c>
      <c r="Z8" s="16">
        <f t="shared" si="3"/>
        <v>1.25</v>
      </c>
      <c r="AA8" s="16">
        <f t="shared" si="3"/>
        <v>0.64999999999999991</v>
      </c>
      <c r="AB8" s="16">
        <f t="shared" si="3"/>
        <v>0.42499999999999982</v>
      </c>
      <c r="AC8" s="16">
        <f t="shared" si="3"/>
        <v>2.5000000000000355E-2</v>
      </c>
      <c r="AD8" s="16">
        <f t="shared" si="4"/>
        <v>2.75</v>
      </c>
      <c r="AE8" s="57">
        <f t="shared" si="5"/>
        <v>2.3000000000000003</v>
      </c>
    </row>
    <row r="9" spans="1:31" s="51" customFormat="1" ht="53.25" customHeight="1" x14ac:dyDescent="0.25">
      <c r="A9" s="40">
        <v>90</v>
      </c>
      <c r="B9" s="113" t="s">
        <v>227</v>
      </c>
      <c r="C9" s="113"/>
      <c r="D9" s="113"/>
      <c r="E9" s="113"/>
      <c r="F9" s="20">
        <v>34.625</v>
      </c>
      <c r="G9" s="20">
        <v>38.1</v>
      </c>
      <c r="H9" s="20">
        <v>36.325000000000003</v>
      </c>
      <c r="I9" s="20">
        <v>41.6</v>
      </c>
      <c r="J9" s="20">
        <v>55.075000000000003</v>
      </c>
      <c r="K9" s="20">
        <v>57.024999999999999</v>
      </c>
      <c r="L9" s="20">
        <v>59.5</v>
      </c>
      <c r="M9" s="20">
        <v>59.375</v>
      </c>
      <c r="N9" s="16">
        <f t="shared" si="0"/>
        <v>10.0361010830325</v>
      </c>
      <c r="O9" s="16">
        <f t="shared" si="0"/>
        <v>-4.658792650918631</v>
      </c>
      <c r="P9" s="16">
        <f t="shared" si="0"/>
        <v>14.521679284239507</v>
      </c>
      <c r="Q9" s="16">
        <f t="shared" si="0"/>
        <v>32.39182692307692</v>
      </c>
      <c r="R9" s="16">
        <f t="shared" si="0"/>
        <v>3.5406264185201985</v>
      </c>
      <c r="S9" s="16">
        <f t="shared" si="0"/>
        <v>4.3402016659360054</v>
      </c>
      <c r="T9" s="16">
        <f t="shared" si="0"/>
        <v>-0.21008403361344463</v>
      </c>
      <c r="U9" s="16">
        <f t="shared" si="1"/>
        <v>63.45492085340674</v>
      </c>
      <c r="V9" s="16">
        <f t="shared" si="2"/>
        <v>71.480144404332123</v>
      </c>
      <c r="W9" s="16">
        <f t="shared" si="3"/>
        <v>3.4750000000000014</v>
      </c>
      <c r="X9" s="16">
        <f t="shared" si="3"/>
        <v>-1.7749999999999986</v>
      </c>
      <c r="Y9" s="16">
        <f t="shared" si="3"/>
        <v>5.2749999999999986</v>
      </c>
      <c r="Z9" s="16">
        <f t="shared" si="3"/>
        <v>13.475000000000001</v>
      </c>
      <c r="AA9" s="16">
        <f t="shared" si="3"/>
        <v>1.9499999999999957</v>
      </c>
      <c r="AB9" s="16">
        <f t="shared" si="3"/>
        <v>2.4750000000000014</v>
      </c>
      <c r="AC9" s="16">
        <f t="shared" si="3"/>
        <v>-0.125</v>
      </c>
      <c r="AD9" s="16">
        <f t="shared" si="4"/>
        <v>23.049999999999997</v>
      </c>
      <c r="AE9" s="57">
        <f t="shared" si="5"/>
        <v>24.75</v>
      </c>
    </row>
    <row r="10" spans="1:31" s="51" customFormat="1" ht="53.25" customHeight="1" x14ac:dyDescent="0.25">
      <c r="A10" s="40">
        <v>91</v>
      </c>
      <c r="B10" s="113" t="s">
        <v>226</v>
      </c>
      <c r="C10" s="113"/>
      <c r="D10" s="113"/>
      <c r="E10" s="113"/>
      <c r="F10" s="20">
        <v>3.2</v>
      </c>
      <c r="G10" s="20">
        <v>2.95</v>
      </c>
      <c r="H10" s="20">
        <v>2.4</v>
      </c>
      <c r="I10" s="20">
        <v>3.0750000000000002</v>
      </c>
      <c r="J10" s="20">
        <v>5.2249999999999996</v>
      </c>
      <c r="K10" s="20">
        <v>6.4749999999999996</v>
      </c>
      <c r="L10" s="20">
        <v>7.2249999999999996</v>
      </c>
      <c r="M10" s="20">
        <v>7.3250000000000002</v>
      </c>
      <c r="N10" s="16">
        <f t="shared" si="0"/>
        <v>-7.8125</v>
      </c>
      <c r="O10" s="16">
        <f t="shared" si="0"/>
        <v>-18.644067796610177</v>
      </c>
      <c r="P10" s="16">
        <f t="shared" si="0"/>
        <v>28.125000000000021</v>
      </c>
      <c r="Q10" s="16">
        <f t="shared" si="0"/>
        <v>69.918699186991844</v>
      </c>
      <c r="R10" s="16">
        <f t="shared" si="0"/>
        <v>23.923444976076546</v>
      </c>
      <c r="S10" s="16">
        <f t="shared" si="0"/>
        <v>11.583011583011583</v>
      </c>
      <c r="T10" s="16">
        <f t="shared" si="0"/>
        <v>1.384083044982698</v>
      </c>
      <c r="U10" s="16">
        <f t="shared" si="1"/>
        <v>205.20833333333334</v>
      </c>
      <c r="V10" s="16">
        <f t="shared" si="2"/>
        <v>128.90625</v>
      </c>
      <c r="W10" s="16">
        <f t="shared" si="3"/>
        <v>-0.25</v>
      </c>
      <c r="X10" s="16">
        <f t="shared" si="3"/>
        <v>-0.55000000000000027</v>
      </c>
      <c r="Y10" s="16">
        <f t="shared" si="3"/>
        <v>0.67500000000000027</v>
      </c>
      <c r="Z10" s="16">
        <f t="shared" si="3"/>
        <v>2.1499999999999995</v>
      </c>
      <c r="AA10" s="16">
        <f t="shared" si="3"/>
        <v>1.25</v>
      </c>
      <c r="AB10" s="16">
        <f t="shared" si="3"/>
        <v>0.75</v>
      </c>
      <c r="AC10" s="16">
        <f t="shared" si="3"/>
        <v>0.10000000000000053</v>
      </c>
      <c r="AD10" s="16">
        <f t="shared" si="4"/>
        <v>4.9250000000000007</v>
      </c>
      <c r="AE10" s="57">
        <f t="shared" si="5"/>
        <v>4.125</v>
      </c>
    </row>
    <row r="11" spans="1:31" s="51" customFormat="1" ht="53.25" customHeight="1" x14ac:dyDescent="0.25">
      <c r="A11" s="40">
        <v>92</v>
      </c>
      <c r="B11" s="113" t="s">
        <v>228</v>
      </c>
      <c r="C11" s="113"/>
      <c r="D11" s="113"/>
      <c r="E11" s="113"/>
      <c r="F11" s="20">
        <v>1.9750000000000001</v>
      </c>
      <c r="G11" s="20">
        <v>1.85</v>
      </c>
      <c r="H11" s="20">
        <v>1.55</v>
      </c>
      <c r="I11" s="20">
        <v>1.9</v>
      </c>
      <c r="J11" s="20">
        <v>3.1749999999999998</v>
      </c>
      <c r="K11" s="20">
        <v>3.85</v>
      </c>
      <c r="L11" s="20">
        <v>4.3</v>
      </c>
      <c r="M11" s="20">
        <v>4.3</v>
      </c>
      <c r="N11" s="16">
        <f t="shared" si="0"/>
        <v>-6.3291139240506329</v>
      </c>
      <c r="O11" s="16">
        <f t="shared" si="0"/>
        <v>-16.216216216216218</v>
      </c>
      <c r="P11" s="16">
        <f t="shared" si="0"/>
        <v>22.580645161290303</v>
      </c>
      <c r="Q11" s="16">
        <f t="shared" si="0"/>
        <v>67.10526315789474</v>
      </c>
      <c r="R11" s="16">
        <f t="shared" si="0"/>
        <v>21.259842519685044</v>
      </c>
      <c r="S11" s="16">
        <f t="shared" si="0"/>
        <v>11.688311688311682</v>
      </c>
      <c r="T11" s="16">
        <f t="shared" si="0"/>
        <v>0</v>
      </c>
      <c r="U11" s="16">
        <f>(M11/H11-1)*100</f>
        <v>177.41935483870967</v>
      </c>
      <c r="V11" s="16">
        <f>(M11/F11-1)*100</f>
        <v>117.72151898734174</v>
      </c>
      <c r="W11" s="16">
        <f t="shared" si="3"/>
        <v>-0.125</v>
      </c>
      <c r="X11" s="16">
        <f t="shared" si="3"/>
        <v>-0.30000000000000004</v>
      </c>
      <c r="Y11" s="16">
        <f t="shared" si="3"/>
        <v>0.34999999999999987</v>
      </c>
      <c r="Z11" s="16">
        <f t="shared" si="3"/>
        <v>1.2749999999999999</v>
      </c>
      <c r="AA11" s="16">
        <f t="shared" si="3"/>
        <v>0.67500000000000027</v>
      </c>
      <c r="AB11" s="16">
        <f t="shared" si="3"/>
        <v>0.44999999999999973</v>
      </c>
      <c r="AC11" s="16">
        <f t="shared" si="3"/>
        <v>0</v>
      </c>
      <c r="AD11" s="16">
        <f>M11-H11</f>
        <v>2.75</v>
      </c>
      <c r="AE11" s="57">
        <f>M11-F11</f>
        <v>2.3249999999999997</v>
      </c>
    </row>
    <row r="12" spans="1:31" ht="15.75" x14ac:dyDescent="0.25">
      <c r="B12" s="212" t="s">
        <v>247</v>
      </c>
      <c r="C12" s="212"/>
      <c r="D12" s="212"/>
      <c r="E12" s="212"/>
      <c r="F12" s="212"/>
      <c r="G12" s="212"/>
      <c r="H12" s="212"/>
      <c r="I12" s="212"/>
      <c r="J12" s="212"/>
      <c r="K12" s="212"/>
      <c r="L12" s="212"/>
      <c r="M12" s="212"/>
    </row>
    <row r="16" spans="1:31" ht="18.75" x14ac:dyDescent="0.3">
      <c r="B16" s="55"/>
    </row>
  </sheetData>
  <mergeCells count="16">
    <mergeCell ref="A1:A2"/>
    <mergeCell ref="F1:M1"/>
    <mergeCell ref="N1:V1"/>
    <mergeCell ref="W1:AE1"/>
    <mergeCell ref="B12:M12"/>
    <mergeCell ref="B3:B4"/>
    <mergeCell ref="C3:E3"/>
    <mergeCell ref="C4:E4"/>
    <mergeCell ref="C5:E5"/>
    <mergeCell ref="B6:E6"/>
    <mergeCell ref="B7:E7"/>
    <mergeCell ref="B8:E8"/>
    <mergeCell ref="B9:E9"/>
    <mergeCell ref="B10:E10"/>
    <mergeCell ref="B11:E11"/>
    <mergeCell ref="B1:E2"/>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FA9B-9756-4AB6-BE8A-136F28F99077}">
  <sheetPr>
    <tabColor theme="7" tint="-0.249977111117893"/>
  </sheetPr>
  <dimension ref="A1:AE7"/>
  <sheetViews>
    <sheetView zoomScale="70" zoomScaleNormal="70" workbookViewId="0">
      <selection sqref="A1:XFD1048576"/>
    </sheetView>
  </sheetViews>
  <sheetFormatPr defaultRowHeight="15" x14ac:dyDescent="0.25"/>
  <cols>
    <col min="2" max="2" width="41.5703125" customWidth="1"/>
    <col min="3" max="3" width="24.140625" bestFit="1" customWidth="1"/>
    <col min="4" max="4" width="22" customWidth="1"/>
    <col min="5" max="5" width="23.42578125" customWidth="1"/>
    <col min="6" max="11" width="9.140625" bestFit="1" customWidth="1"/>
    <col min="12" max="12" width="9.140625" customWidth="1"/>
    <col min="13" max="13" width="9.140625" bestFit="1" customWidth="1"/>
    <col min="14" max="14" width="12.28515625" customWidth="1"/>
    <col min="15" max="21" width="15.5703125" customWidth="1"/>
    <col min="22" max="23" width="15.85546875" customWidth="1"/>
    <col min="24" max="30" width="18.28515625" customWidth="1"/>
    <col min="31" max="31" width="15.5703125" customWidth="1"/>
    <col min="32" max="32" width="15.5703125" style="46" customWidth="1"/>
    <col min="33" max="16384" width="9.140625" style="46"/>
  </cols>
  <sheetData>
    <row r="1" spans="1:31" s="45" customFormat="1" ht="88.5" customHeight="1" x14ac:dyDescent="0.25">
      <c r="A1" s="213" t="s">
        <v>1</v>
      </c>
      <c r="B1" s="232" t="s">
        <v>187</v>
      </c>
      <c r="C1" s="233"/>
      <c r="D1" s="233"/>
      <c r="E1" s="234"/>
      <c r="F1" s="74" t="s">
        <v>239</v>
      </c>
      <c r="G1" s="74"/>
      <c r="H1" s="74"/>
      <c r="I1" s="74"/>
      <c r="J1" s="74"/>
      <c r="K1" s="74"/>
      <c r="L1" s="74"/>
      <c r="M1" s="74"/>
      <c r="N1" s="74" t="s">
        <v>231</v>
      </c>
      <c r="O1" s="74"/>
      <c r="P1" s="74"/>
      <c r="Q1" s="74"/>
      <c r="R1" s="74"/>
      <c r="S1" s="74"/>
      <c r="T1" s="74"/>
      <c r="U1" s="74"/>
      <c r="V1" s="74"/>
      <c r="W1" s="74" t="s">
        <v>232</v>
      </c>
      <c r="X1" s="74"/>
      <c r="Y1" s="74"/>
      <c r="Z1" s="74"/>
      <c r="AA1" s="74"/>
      <c r="AB1" s="74"/>
      <c r="AC1" s="74"/>
      <c r="AD1" s="74"/>
      <c r="AE1" s="74"/>
    </row>
    <row r="2" spans="1:31" ht="175.5" customHeight="1" x14ac:dyDescent="0.25">
      <c r="A2" s="214"/>
      <c r="B2" s="235"/>
      <c r="C2" s="236"/>
      <c r="D2" s="236"/>
      <c r="E2" s="237"/>
      <c r="F2" s="3">
        <v>2012</v>
      </c>
      <c r="G2" s="3">
        <v>2013</v>
      </c>
      <c r="H2" s="3">
        <v>2014</v>
      </c>
      <c r="I2" s="3">
        <v>2015</v>
      </c>
      <c r="J2" s="3">
        <v>2016</v>
      </c>
      <c r="K2" s="3">
        <v>2017</v>
      </c>
      <c r="L2" s="3">
        <v>2018</v>
      </c>
      <c r="M2" s="3">
        <v>2019</v>
      </c>
      <c r="N2" s="44" t="s">
        <v>11</v>
      </c>
      <c r="O2" s="44" t="s">
        <v>12</v>
      </c>
      <c r="P2" s="44" t="s">
        <v>13</v>
      </c>
      <c r="Q2" s="44" t="s">
        <v>14</v>
      </c>
      <c r="R2" s="44" t="s">
        <v>15</v>
      </c>
      <c r="S2" s="44" t="s">
        <v>16</v>
      </c>
      <c r="T2" s="44" t="s">
        <v>251</v>
      </c>
      <c r="U2" s="42" t="s">
        <v>252</v>
      </c>
      <c r="V2" s="42" t="s">
        <v>253</v>
      </c>
      <c r="W2" s="5" t="s">
        <v>11</v>
      </c>
      <c r="X2" s="5" t="s">
        <v>12</v>
      </c>
      <c r="Y2" s="5" t="s">
        <v>13</v>
      </c>
      <c r="Z2" s="5" t="s">
        <v>14</v>
      </c>
      <c r="AA2" s="5" t="s">
        <v>15</v>
      </c>
      <c r="AB2" s="5" t="s">
        <v>16</v>
      </c>
      <c r="AC2" s="5" t="s">
        <v>251</v>
      </c>
      <c r="AD2" s="42" t="s">
        <v>252</v>
      </c>
      <c r="AE2" s="42" t="s">
        <v>253</v>
      </c>
    </row>
    <row r="3" spans="1:31" s="8" customFormat="1" ht="32.25" customHeight="1" x14ac:dyDescent="0.25">
      <c r="A3" s="22">
        <v>39</v>
      </c>
      <c r="B3" s="89" t="s">
        <v>256</v>
      </c>
      <c r="C3" s="113" t="s">
        <v>144</v>
      </c>
      <c r="D3" s="113"/>
      <c r="E3" s="114"/>
      <c r="F3" s="31">
        <v>2206.5</v>
      </c>
      <c r="G3" s="31">
        <v>2277.75</v>
      </c>
      <c r="H3" s="31">
        <v>2327.25</v>
      </c>
      <c r="I3" s="31">
        <v>2297.75</v>
      </c>
      <c r="J3" s="31">
        <v>2250.5</v>
      </c>
      <c r="K3" s="31">
        <v>2285.5</v>
      </c>
      <c r="L3" s="31">
        <v>2320.75</v>
      </c>
      <c r="M3" s="31">
        <v>2329.75</v>
      </c>
      <c r="N3" s="32">
        <f t="shared" ref="N3:T6" si="0">(G3/F3-1)*100</f>
        <v>3.2290958531611125</v>
      </c>
      <c r="O3" s="32">
        <f t="shared" si="0"/>
        <v>2.1731972341126005</v>
      </c>
      <c r="P3" s="32">
        <f t="shared" si="0"/>
        <v>-1.2675905038135094</v>
      </c>
      <c r="Q3" s="32">
        <f t="shared" si="0"/>
        <v>-2.0563594821020548</v>
      </c>
      <c r="R3" s="32">
        <f t="shared" si="0"/>
        <v>1.5552099533437058</v>
      </c>
      <c r="S3" s="32">
        <f t="shared" si="0"/>
        <v>1.5423320936337692</v>
      </c>
      <c r="T3" s="32">
        <f t="shared" si="0"/>
        <v>0.38780566627167889</v>
      </c>
      <c r="U3" s="29">
        <f t="shared" ref="U3:U6" si="1">(M3/H3-1)*100</f>
        <v>0.10742292405199194</v>
      </c>
      <c r="V3" s="29">
        <f t="shared" ref="V3:V6" si="2">(M3/F3-1)*100</f>
        <v>5.5857693179243162</v>
      </c>
      <c r="W3" s="33">
        <f t="shared" ref="W3:AC6" si="3">G3-F3</f>
        <v>71.25</v>
      </c>
      <c r="X3" s="33">
        <f t="shared" si="3"/>
        <v>49.5</v>
      </c>
      <c r="Y3" s="33">
        <f t="shared" si="3"/>
        <v>-29.5</v>
      </c>
      <c r="Z3" s="33">
        <f t="shared" si="3"/>
        <v>-47.25</v>
      </c>
      <c r="AA3" s="33">
        <f t="shared" si="3"/>
        <v>35</v>
      </c>
      <c r="AB3" s="33">
        <f t="shared" si="3"/>
        <v>35.25</v>
      </c>
      <c r="AC3" s="33">
        <f t="shared" si="3"/>
        <v>9</v>
      </c>
      <c r="AD3" s="30">
        <f>M3-H3</f>
        <v>2.5</v>
      </c>
      <c r="AE3" s="30">
        <f>M3-F3</f>
        <v>123.25</v>
      </c>
    </row>
    <row r="4" spans="1:31" s="8" customFormat="1" ht="33" customHeight="1" x14ac:dyDescent="0.25">
      <c r="A4" s="22">
        <v>40</v>
      </c>
      <c r="B4" s="89"/>
      <c r="C4" s="113" t="s">
        <v>145</v>
      </c>
      <c r="D4" s="113"/>
      <c r="E4" s="114"/>
      <c r="F4" s="31">
        <v>2238.5</v>
      </c>
      <c r="G4" s="31">
        <v>2298.75</v>
      </c>
      <c r="H4" s="31">
        <v>2346</v>
      </c>
      <c r="I4" s="31">
        <v>2332</v>
      </c>
      <c r="J4" s="31">
        <v>2334.75</v>
      </c>
      <c r="K4" s="31">
        <v>2364.25</v>
      </c>
      <c r="L4" s="31">
        <v>2398.75</v>
      </c>
      <c r="M4" s="31">
        <v>2414.5</v>
      </c>
      <c r="N4" s="32">
        <f t="shared" si="0"/>
        <v>2.6915345097163312</v>
      </c>
      <c r="O4" s="32">
        <f t="shared" si="0"/>
        <v>2.0554649265905445</v>
      </c>
      <c r="P4" s="32">
        <f t="shared" si="0"/>
        <v>-0.59676044330775335</v>
      </c>
      <c r="Q4" s="32">
        <f t="shared" si="0"/>
        <v>0.1179245283018826</v>
      </c>
      <c r="R4" s="32">
        <f t="shared" si="0"/>
        <v>1.2635185780062175</v>
      </c>
      <c r="S4" s="32">
        <f t="shared" si="0"/>
        <v>1.4592365443586663</v>
      </c>
      <c r="T4" s="32">
        <f t="shared" si="0"/>
        <v>0.6565919749869753</v>
      </c>
      <c r="U4" s="29">
        <f t="shared" si="1"/>
        <v>2.9198635976129594</v>
      </c>
      <c r="V4" s="29">
        <f t="shared" si="2"/>
        <v>7.8624078624078608</v>
      </c>
      <c r="W4" s="33">
        <f t="shared" si="3"/>
        <v>60.25</v>
      </c>
      <c r="X4" s="33">
        <f t="shared" si="3"/>
        <v>47.25</v>
      </c>
      <c r="Y4" s="33">
        <f t="shared" si="3"/>
        <v>-14</v>
      </c>
      <c r="Z4" s="33">
        <f t="shared" si="3"/>
        <v>2.75</v>
      </c>
      <c r="AA4" s="33">
        <f t="shared" si="3"/>
        <v>29.5</v>
      </c>
      <c r="AB4" s="33">
        <f t="shared" si="3"/>
        <v>34.5</v>
      </c>
      <c r="AC4" s="33">
        <f t="shared" si="3"/>
        <v>15.75</v>
      </c>
      <c r="AD4" s="30">
        <f t="shared" ref="AD4:AD6" si="4">M4-H4</f>
        <v>68.5</v>
      </c>
      <c r="AE4" s="30">
        <f t="shared" ref="AE4:AE5" si="5">M4-F4</f>
        <v>176</v>
      </c>
    </row>
    <row r="5" spans="1:31" s="8" customFormat="1" ht="33" customHeight="1" x14ac:dyDescent="0.25">
      <c r="A5" s="22">
        <v>41</v>
      </c>
      <c r="B5" s="89" t="s">
        <v>146</v>
      </c>
      <c r="C5" s="113" t="s">
        <v>147</v>
      </c>
      <c r="D5" s="113"/>
      <c r="E5" s="114"/>
      <c r="F5" s="31">
        <v>2138.75</v>
      </c>
      <c r="G5" s="31">
        <v>2213</v>
      </c>
      <c r="H5" s="31">
        <v>2264</v>
      </c>
      <c r="I5" s="31">
        <v>2233.75</v>
      </c>
      <c r="J5" s="31">
        <v>2190.75</v>
      </c>
      <c r="K5" s="31">
        <v>2217</v>
      </c>
      <c r="L5" s="31">
        <v>2248.5</v>
      </c>
      <c r="M5" s="31">
        <v>2253.5</v>
      </c>
      <c r="N5" s="32">
        <f t="shared" si="0"/>
        <v>3.47165400350673</v>
      </c>
      <c r="O5" s="32">
        <f t="shared" si="0"/>
        <v>2.3045639403524554</v>
      </c>
      <c r="P5" s="32">
        <f t="shared" si="0"/>
        <v>-1.3361307420494684</v>
      </c>
      <c r="Q5" s="32">
        <f t="shared" si="0"/>
        <v>-1.9250139899272489</v>
      </c>
      <c r="R5" s="32">
        <f t="shared" si="0"/>
        <v>1.198219787743926</v>
      </c>
      <c r="S5" s="32">
        <f t="shared" si="0"/>
        <v>1.420838971583227</v>
      </c>
      <c r="T5" s="32">
        <f t="shared" si="0"/>
        <v>0.22237046920168257</v>
      </c>
      <c r="U5" s="29">
        <f t="shared" si="1"/>
        <v>-0.46378091872791849</v>
      </c>
      <c r="V5" s="29">
        <f t="shared" si="2"/>
        <v>5.3652834599649424</v>
      </c>
      <c r="W5" s="33">
        <f t="shared" si="3"/>
        <v>74.25</v>
      </c>
      <c r="X5" s="33">
        <f t="shared" si="3"/>
        <v>51</v>
      </c>
      <c r="Y5" s="33">
        <f t="shared" si="3"/>
        <v>-30.25</v>
      </c>
      <c r="Z5" s="33">
        <f t="shared" si="3"/>
        <v>-43</v>
      </c>
      <c r="AA5" s="33">
        <f t="shared" si="3"/>
        <v>26.25</v>
      </c>
      <c r="AB5" s="33">
        <f t="shared" si="3"/>
        <v>31.5</v>
      </c>
      <c r="AC5" s="33">
        <f t="shared" si="3"/>
        <v>5</v>
      </c>
      <c r="AD5" s="30">
        <f t="shared" si="4"/>
        <v>-10.5</v>
      </c>
      <c r="AE5" s="30">
        <f t="shared" si="5"/>
        <v>114.75</v>
      </c>
    </row>
    <row r="6" spans="1:31" s="8" customFormat="1" ht="33" customHeight="1" x14ac:dyDescent="0.25">
      <c r="A6" s="22">
        <v>42</v>
      </c>
      <c r="B6" s="89"/>
      <c r="C6" s="113" t="s">
        <v>145</v>
      </c>
      <c r="D6" s="113"/>
      <c r="E6" s="114"/>
      <c r="F6" s="31">
        <v>2171</v>
      </c>
      <c r="G6" s="31">
        <v>2234.25</v>
      </c>
      <c r="H6" s="31">
        <v>2283.5</v>
      </c>
      <c r="I6" s="31">
        <v>2268.75</v>
      </c>
      <c r="J6" s="31">
        <v>2274.5</v>
      </c>
      <c r="K6" s="31">
        <v>2297.25</v>
      </c>
      <c r="L6" s="31">
        <v>2328.5</v>
      </c>
      <c r="M6" s="31">
        <v>2339.75</v>
      </c>
      <c r="N6" s="32">
        <f t="shared" si="0"/>
        <v>2.9134039613081475</v>
      </c>
      <c r="O6" s="32">
        <f t="shared" si="0"/>
        <v>2.2043191227481218</v>
      </c>
      <c r="P6" s="32">
        <f t="shared" si="0"/>
        <v>-0.64593825268228766</v>
      </c>
      <c r="Q6" s="32">
        <f t="shared" si="0"/>
        <v>0.25344352617080457</v>
      </c>
      <c r="R6" s="32">
        <f t="shared" si="0"/>
        <v>1.0002198285337327</v>
      </c>
      <c r="S6" s="32">
        <f t="shared" si="0"/>
        <v>1.3603221242790342</v>
      </c>
      <c r="T6" s="32">
        <f t="shared" si="0"/>
        <v>0.48314365471333609</v>
      </c>
      <c r="U6" s="29">
        <f t="shared" si="1"/>
        <v>2.4633238449748296</v>
      </c>
      <c r="V6" s="29">
        <f t="shared" si="2"/>
        <v>7.7729157070474342</v>
      </c>
      <c r="W6" s="33">
        <f t="shared" si="3"/>
        <v>63.25</v>
      </c>
      <c r="X6" s="33">
        <f t="shared" si="3"/>
        <v>49.25</v>
      </c>
      <c r="Y6" s="33">
        <f t="shared" si="3"/>
        <v>-14.75</v>
      </c>
      <c r="Z6" s="33">
        <f t="shared" si="3"/>
        <v>5.75</v>
      </c>
      <c r="AA6" s="33">
        <f t="shared" si="3"/>
        <v>22.75</v>
      </c>
      <c r="AB6" s="33">
        <f t="shared" si="3"/>
        <v>31.25</v>
      </c>
      <c r="AC6" s="33">
        <f t="shared" si="3"/>
        <v>11.25</v>
      </c>
      <c r="AD6" s="30">
        <f t="shared" si="4"/>
        <v>56.25</v>
      </c>
      <c r="AE6" s="30">
        <f>M6-F6</f>
        <v>168.75</v>
      </c>
    </row>
    <row r="7" spans="1:31" s="24" customFormat="1" ht="19.5" customHeight="1" x14ac:dyDescent="0.25">
      <c r="B7" s="212" t="s">
        <v>247</v>
      </c>
      <c r="C7" s="212"/>
      <c r="D7" s="212"/>
      <c r="E7" s="212"/>
      <c r="F7" s="212"/>
      <c r="G7" s="212"/>
      <c r="H7" s="212"/>
      <c r="I7" s="212"/>
      <c r="J7" s="212"/>
      <c r="K7" s="212"/>
      <c r="L7" s="212"/>
      <c r="M7" s="212"/>
      <c r="V7" s="26"/>
    </row>
  </sheetData>
  <mergeCells count="12">
    <mergeCell ref="A1:A2"/>
    <mergeCell ref="F1:M1"/>
    <mergeCell ref="N1:V1"/>
    <mergeCell ref="W1:AE1"/>
    <mergeCell ref="B7:M7"/>
    <mergeCell ref="B1:E2"/>
    <mergeCell ref="B5:B6"/>
    <mergeCell ref="B3:B4"/>
    <mergeCell ref="C3:E3"/>
    <mergeCell ref="C4:E4"/>
    <mergeCell ref="C5:E5"/>
    <mergeCell ref="C6:E6"/>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1C7E7-5F6E-4B4C-B1B4-DB83D9F0BC61}">
  <sheetPr>
    <tabColor theme="7" tint="-0.249977111117893"/>
  </sheetPr>
  <dimension ref="A1:AD14"/>
  <sheetViews>
    <sheetView zoomScale="70" zoomScaleNormal="70" workbookViewId="0">
      <selection sqref="A1:XFD1048576"/>
    </sheetView>
  </sheetViews>
  <sheetFormatPr defaultRowHeight="15" x14ac:dyDescent="0.25"/>
  <cols>
    <col min="2" max="2" width="24.140625" bestFit="1" customWidth="1"/>
    <col min="3" max="3" width="34.28515625" customWidth="1"/>
    <col min="4" max="4" width="32.140625" customWidth="1"/>
    <col min="5" max="6" width="11.85546875" customWidth="1"/>
    <col min="7" max="14" width="12.28515625" customWidth="1"/>
    <col min="15" max="21" width="15.5703125" customWidth="1"/>
    <col min="22" max="23" width="15.85546875" customWidth="1"/>
    <col min="24" max="30" width="18.28515625" customWidth="1"/>
    <col min="31" max="32" width="15.5703125" style="46" customWidth="1"/>
    <col min="33" max="16384" width="9.140625" style="46"/>
  </cols>
  <sheetData>
    <row r="1" spans="1:30" s="45" customFormat="1" ht="88.5" customHeight="1" x14ac:dyDescent="0.25">
      <c r="A1" s="213" t="s">
        <v>1</v>
      </c>
      <c r="B1" s="233" t="s">
        <v>186</v>
      </c>
      <c r="C1" s="233"/>
      <c r="D1" s="234"/>
      <c r="E1" s="74" t="s">
        <v>239</v>
      </c>
      <c r="F1" s="74"/>
      <c r="G1" s="74"/>
      <c r="H1" s="74"/>
      <c r="I1" s="74"/>
      <c r="J1" s="74"/>
      <c r="K1" s="74"/>
      <c r="L1" s="74"/>
      <c r="M1" s="74" t="s">
        <v>231</v>
      </c>
      <c r="N1" s="74"/>
      <c r="O1" s="74"/>
      <c r="P1" s="74"/>
      <c r="Q1" s="74"/>
      <c r="R1" s="74"/>
      <c r="S1" s="74"/>
      <c r="T1" s="74"/>
      <c r="U1" s="74"/>
      <c r="V1" s="74" t="s">
        <v>232</v>
      </c>
      <c r="W1" s="74"/>
      <c r="X1" s="74"/>
      <c r="Y1" s="74"/>
      <c r="Z1" s="74"/>
      <c r="AA1" s="74"/>
      <c r="AB1" s="74"/>
      <c r="AC1" s="74"/>
      <c r="AD1" s="74"/>
    </row>
    <row r="2" spans="1:30" ht="175.5" customHeight="1" x14ac:dyDescent="0.25">
      <c r="A2" s="214"/>
      <c r="B2" s="236"/>
      <c r="C2" s="236"/>
      <c r="D2" s="237"/>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5" t="s">
        <v>11</v>
      </c>
      <c r="W2" s="5" t="s">
        <v>12</v>
      </c>
      <c r="X2" s="5" t="s">
        <v>13</v>
      </c>
      <c r="Y2" s="5" t="s">
        <v>14</v>
      </c>
      <c r="Z2" s="5" t="s">
        <v>15</v>
      </c>
      <c r="AA2" s="5" t="s">
        <v>16</v>
      </c>
      <c r="AB2" s="5" t="s">
        <v>251</v>
      </c>
      <c r="AC2" s="42" t="s">
        <v>252</v>
      </c>
      <c r="AD2" s="42" t="s">
        <v>253</v>
      </c>
    </row>
    <row r="3" spans="1:30" s="8" customFormat="1" ht="39" customHeight="1" x14ac:dyDescent="0.25">
      <c r="A3" s="22">
        <v>43</v>
      </c>
      <c r="B3" s="149" t="s">
        <v>118</v>
      </c>
      <c r="C3" s="240" t="s">
        <v>115</v>
      </c>
      <c r="D3" s="241"/>
      <c r="E3" s="31">
        <v>2060</v>
      </c>
      <c r="F3" s="31">
        <v>2120</v>
      </c>
      <c r="G3" s="31">
        <v>2182.5</v>
      </c>
      <c r="H3" s="31">
        <v>2163</v>
      </c>
      <c r="I3" s="31">
        <v>2151.75</v>
      </c>
      <c r="J3" s="31">
        <v>2181.25</v>
      </c>
      <c r="K3" s="31">
        <v>2208</v>
      </c>
      <c r="L3" s="31">
        <v>2212.75</v>
      </c>
      <c r="M3" s="32">
        <f t="shared" ref="M3:S13" si="0">(F3/E3-1)*100</f>
        <v>2.9126213592232997</v>
      </c>
      <c r="N3" s="32">
        <f t="shared" si="0"/>
        <v>2.9481132075471761</v>
      </c>
      <c r="O3" s="32">
        <f t="shared" si="0"/>
        <v>-0.8934707903780037</v>
      </c>
      <c r="P3" s="32">
        <f t="shared" si="0"/>
        <v>-0.52011095700416066</v>
      </c>
      <c r="Q3" s="32">
        <f t="shared" si="0"/>
        <v>1.3709771116533043</v>
      </c>
      <c r="R3" s="32">
        <f t="shared" si="0"/>
        <v>1.2263610315186302</v>
      </c>
      <c r="S3" s="32">
        <f t="shared" si="0"/>
        <v>0.21512681159421287</v>
      </c>
      <c r="T3" s="29">
        <f t="shared" ref="T3:T13" si="1">(L3/G3-1)*100</f>
        <v>1.3860252004581852</v>
      </c>
      <c r="U3" s="29">
        <f t="shared" ref="U3:U13" si="2">(L3/E3-1)*100</f>
        <v>7.4150485436893288</v>
      </c>
      <c r="V3" s="33">
        <f t="shared" ref="V3:AB13" si="3">F3-E3</f>
        <v>60</v>
      </c>
      <c r="W3" s="33">
        <f t="shared" si="3"/>
        <v>62.5</v>
      </c>
      <c r="X3" s="33">
        <f t="shared" si="3"/>
        <v>-19.5</v>
      </c>
      <c r="Y3" s="33">
        <f t="shared" si="3"/>
        <v>-11.25</v>
      </c>
      <c r="Z3" s="33">
        <f t="shared" si="3"/>
        <v>29.5</v>
      </c>
      <c r="AA3" s="33">
        <f t="shared" si="3"/>
        <v>26.75</v>
      </c>
      <c r="AB3" s="33">
        <f t="shared" si="3"/>
        <v>4.75</v>
      </c>
      <c r="AC3" s="30">
        <f t="shared" ref="AC3:AC13" si="4">L3-G3</f>
        <v>30.25</v>
      </c>
      <c r="AD3" s="30">
        <f t="shared" ref="AD3:AD13" si="5">L3-E3</f>
        <v>152.75</v>
      </c>
    </row>
    <row r="4" spans="1:30" s="8" customFormat="1" ht="39" customHeight="1" x14ac:dyDescent="0.25">
      <c r="A4" s="22">
        <v>44</v>
      </c>
      <c r="B4" s="150"/>
      <c r="C4" s="96" t="s">
        <v>119</v>
      </c>
      <c r="D4" s="27" t="s">
        <v>115</v>
      </c>
      <c r="E4" s="31">
        <v>1910.5</v>
      </c>
      <c r="F4" s="31">
        <v>1966.25</v>
      </c>
      <c r="G4" s="31">
        <v>2019.5</v>
      </c>
      <c r="H4" s="31">
        <v>2001</v>
      </c>
      <c r="I4" s="31">
        <v>1974.5</v>
      </c>
      <c r="J4" s="31">
        <v>1998</v>
      </c>
      <c r="K4" s="31">
        <v>2003.5</v>
      </c>
      <c r="L4" s="31">
        <v>2000</v>
      </c>
      <c r="M4" s="32">
        <f t="shared" si="0"/>
        <v>2.9180842711332033</v>
      </c>
      <c r="N4" s="32">
        <f t="shared" si="0"/>
        <v>2.7082008900190635</v>
      </c>
      <c r="O4" s="32">
        <f t="shared" si="0"/>
        <v>-0.91606833374597851</v>
      </c>
      <c r="P4" s="32">
        <f t="shared" si="0"/>
        <v>-1.3243378310844545</v>
      </c>
      <c r="Q4" s="32">
        <f t="shared" si="0"/>
        <v>1.1901747277791808</v>
      </c>
      <c r="R4" s="32">
        <f t="shared" si="0"/>
        <v>0.2752752752752663</v>
      </c>
      <c r="S4" s="32">
        <f t="shared" si="0"/>
        <v>-0.17469428500124229</v>
      </c>
      <c r="T4" s="29">
        <f t="shared" si="1"/>
        <v>-0.96558554097548877</v>
      </c>
      <c r="U4" s="29">
        <f t="shared" si="2"/>
        <v>4.684637529442548</v>
      </c>
      <c r="V4" s="33">
        <f t="shared" si="3"/>
        <v>55.75</v>
      </c>
      <c r="W4" s="33">
        <f t="shared" si="3"/>
        <v>53.25</v>
      </c>
      <c r="X4" s="33">
        <f t="shared" si="3"/>
        <v>-18.5</v>
      </c>
      <c r="Y4" s="33">
        <f t="shared" si="3"/>
        <v>-26.5</v>
      </c>
      <c r="Z4" s="33">
        <f t="shared" si="3"/>
        <v>23.5</v>
      </c>
      <c r="AA4" s="33">
        <f t="shared" si="3"/>
        <v>5.5</v>
      </c>
      <c r="AB4" s="33">
        <f t="shared" si="3"/>
        <v>-3.5</v>
      </c>
      <c r="AC4" s="30">
        <f t="shared" si="4"/>
        <v>-19.5</v>
      </c>
      <c r="AD4" s="30">
        <f t="shared" si="5"/>
        <v>89.5</v>
      </c>
    </row>
    <row r="5" spans="1:30" s="8" customFormat="1" ht="39" customHeight="1" x14ac:dyDescent="0.25">
      <c r="A5" s="22">
        <v>45</v>
      </c>
      <c r="B5" s="150"/>
      <c r="C5" s="97"/>
      <c r="D5" s="70" t="s">
        <v>120</v>
      </c>
      <c r="E5" s="31">
        <v>2110</v>
      </c>
      <c r="F5" s="31">
        <v>2162.75</v>
      </c>
      <c r="G5" s="31">
        <v>2211.75</v>
      </c>
      <c r="H5" s="31">
        <v>2191.75</v>
      </c>
      <c r="I5" s="31">
        <v>2167.75</v>
      </c>
      <c r="J5" s="31">
        <v>2216</v>
      </c>
      <c r="K5" s="31">
        <v>2214.5</v>
      </c>
      <c r="L5" s="31">
        <v>2202.5</v>
      </c>
      <c r="M5" s="32">
        <f t="shared" si="0"/>
        <v>2.4999999999999911</v>
      </c>
      <c r="N5" s="32">
        <f t="shared" si="0"/>
        <v>2.2656340307478873</v>
      </c>
      <c r="O5" s="32">
        <f t="shared" si="0"/>
        <v>-0.90426133152481381</v>
      </c>
      <c r="P5" s="32">
        <f t="shared" si="0"/>
        <v>-1.0950153986540423</v>
      </c>
      <c r="Q5" s="32">
        <f t="shared" si="0"/>
        <v>2.2258101718371615</v>
      </c>
      <c r="R5" s="32">
        <f t="shared" si="0"/>
        <v>-6.768953068592154E-2</v>
      </c>
      <c r="S5" s="32">
        <f t="shared" si="0"/>
        <v>-0.54188304357642991</v>
      </c>
      <c r="T5" s="29">
        <f t="shared" si="1"/>
        <v>-0.41822086583022111</v>
      </c>
      <c r="U5" s="29">
        <f t="shared" si="2"/>
        <v>4.3838862559241631</v>
      </c>
      <c r="V5" s="33">
        <f t="shared" si="3"/>
        <v>52.75</v>
      </c>
      <c r="W5" s="33">
        <f t="shared" si="3"/>
        <v>49</v>
      </c>
      <c r="X5" s="33">
        <f t="shared" si="3"/>
        <v>-20</v>
      </c>
      <c r="Y5" s="33">
        <f t="shared" si="3"/>
        <v>-24</v>
      </c>
      <c r="Z5" s="33">
        <f t="shared" si="3"/>
        <v>48.25</v>
      </c>
      <c r="AA5" s="33">
        <f t="shared" si="3"/>
        <v>-1.5</v>
      </c>
      <c r="AB5" s="33">
        <f t="shared" si="3"/>
        <v>-12</v>
      </c>
      <c r="AC5" s="30">
        <f t="shared" si="4"/>
        <v>-9.25</v>
      </c>
      <c r="AD5" s="30">
        <f t="shared" si="5"/>
        <v>92.5</v>
      </c>
    </row>
    <row r="6" spans="1:30" s="8" customFormat="1" ht="39" customHeight="1" x14ac:dyDescent="0.25">
      <c r="A6" s="22">
        <v>46</v>
      </c>
      <c r="B6" s="150"/>
      <c r="C6" s="129"/>
      <c r="D6" s="70" t="s">
        <v>121</v>
      </c>
      <c r="E6" s="31">
        <v>1289.25</v>
      </c>
      <c r="F6" s="31">
        <v>1322.75</v>
      </c>
      <c r="G6" s="31">
        <v>1337.75</v>
      </c>
      <c r="H6" s="31">
        <v>1322.5</v>
      </c>
      <c r="I6" s="31">
        <v>1315.75</v>
      </c>
      <c r="J6" s="31">
        <v>1315</v>
      </c>
      <c r="K6" s="31">
        <v>1377</v>
      </c>
      <c r="L6" s="31">
        <v>1415.25</v>
      </c>
      <c r="M6" s="32">
        <f t="shared" si="0"/>
        <v>2.598409928252865</v>
      </c>
      <c r="N6" s="32">
        <f t="shared" si="0"/>
        <v>1.134001134001128</v>
      </c>
      <c r="O6" s="32">
        <f t="shared" si="0"/>
        <v>-1.1399738366660417</v>
      </c>
      <c r="P6" s="32">
        <f t="shared" si="0"/>
        <v>-0.51039697542533125</v>
      </c>
      <c r="Q6" s="32">
        <f t="shared" si="0"/>
        <v>-5.7001710051296506E-2</v>
      </c>
      <c r="R6" s="32">
        <f t="shared" si="0"/>
        <v>4.7148288973384078</v>
      </c>
      <c r="S6" s="32">
        <f t="shared" si="0"/>
        <v>2.7777777777777679</v>
      </c>
      <c r="T6" s="29">
        <f t="shared" si="1"/>
        <v>5.7933096617454716</v>
      </c>
      <c r="U6" s="29">
        <f t="shared" si="2"/>
        <v>9.7731239092495592</v>
      </c>
      <c r="V6" s="33">
        <f t="shared" si="3"/>
        <v>33.5</v>
      </c>
      <c r="W6" s="33">
        <f t="shared" si="3"/>
        <v>15</v>
      </c>
      <c r="X6" s="33">
        <f t="shared" si="3"/>
        <v>-15.25</v>
      </c>
      <c r="Y6" s="33">
        <f t="shared" si="3"/>
        <v>-6.75</v>
      </c>
      <c r="Z6" s="33">
        <f t="shared" si="3"/>
        <v>-0.75</v>
      </c>
      <c r="AA6" s="33">
        <f t="shared" si="3"/>
        <v>62</v>
      </c>
      <c r="AB6" s="33">
        <f t="shared" si="3"/>
        <v>38.25</v>
      </c>
      <c r="AC6" s="30">
        <f t="shared" si="4"/>
        <v>77.5</v>
      </c>
      <c r="AD6" s="30">
        <f t="shared" si="5"/>
        <v>126</v>
      </c>
    </row>
    <row r="7" spans="1:30" s="8" customFormat="1" ht="30.75" customHeight="1" x14ac:dyDescent="0.25">
      <c r="A7" s="22">
        <v>47</v>
      </c>
      <c r="B7" s="150"/>
      <c r="C7" s="96" t="s">
        <v>166</v>
      </c>
      <c r="D7" s="27" t="s">
        <v>115</v>
      </c>
      <c r="E7" s="31">
        <v>832.5</v>
      </c>
      <c r="F7" s="31">
        <v>867.75</v>
      </c>
      <c r="G7" s="31">
        <v>913.5</v>
      </c>
      <c r="H7" s="31">
        <v>909.5</v>
      </c>
      <c r="I7" s="31">
        <v>911.5</v>
      </c>
      <c r="J7" s="31">
        <v>918.25</v>
      </c>
      <c r="K7" s="31">
        <v>919.25</v>
      </c>
      <c r="L7" s="31">
        <v>912.5</v>
      </c>
      <c r="M7" s="32">
        <f t="shared" si="0"/>
        <v>4.2342342342342354</v>
      </c>
      <c r="N7" s="32">
        <f t="shared" si="0"/>
        <v>5.2722558340535963</v>
      </c>
      <c r="O7" s="32">
        <f t="shared" si="0"/>
        <v>-0.43787629994526123</v>
      </c>
      <c r="P7" s="32">
        <f t="shared" si="0"/>
        <v>0.21990104452995762</v>
      </c>
      <c r="Q7" s="32">
        <f t="shared" si="0"/>
        <v>0.74053757542511534</v>
      </c>
      <c r="R7" s="32">
        <f t="shared" si="0"/>
        <v>0.10890280424720178</v>
      </c>
      <c r="S7" s="32">
        <f t="shared" si="0"/>
        <v>-0.73429426162632261</v>
      </c>
      <c r="T7" s="29">
        <f t="shared" si="1"/>
        <v>-0.10946907498631253</v>
      </c>
      <c r="U7" s="29">
        <f t="shared" si="2"/>
        <v>9.6096096096096151</v>
      </c>
      <c r="V7" s="33">
        <f t="shared" si="3"/>
        <v>35.25</v>
      </c>
      <c r="W7" s="33">
        <f t="shared" si="3"/>
        <v>45.75</v>
      </c>
      <c r="X7" s="33">
        <f t="shared" si="3"/>
        <v>-4</v>
      </c>
      <c r="Y7" s="33">
        <f t="shared" si="3"/>
        <v>2</v>
      </c>
      <c r="Z7" s="33">
        <f t="shared" si="3"/>
        <v>6.75</v>
      </c>
      <c r="AA7" s="33">
        <f t="shared" si="3"/>
        <v>1</v>
      </c>
      <c r="AB7" s="33">
        <f t="shared" si="3"/>
        <v>-6.75</v>
      </c>
      <c r="AC7" s="30">
        <f t="shared" si="4"/>
        <v>-1</v>
      </c>
      <c r="AD7" s="30">
        <f t="shared" si="5"/>
        <v>80</v>
      </c>
    </row>
    <row r="8" spans="1:30" s="8" customFormat="1" ht="45.75" customHeight="1" x14ac:dyDescent="0.25">
      <c r="A8" s="22">
        <v>48</v>
      </c>
      <c r="B8" s="150"/>
      <c r="C8" s="97"/>
      <c r="D8" s="70" t="s">
        <v>120</v>
      </c>
      <c r="E8" s="31">
        <v>1136.75</v>
      </c>
      <c r="F8" s="31">
        <v>1178.5</v>
      </c>
      <c r="G8" s="31">
        <v>1227.5</v>
      </c>
      <c r="H8" s="31">
        <v>1216</v>
      </c>
      <c r="I8" s="31">
        <v>1228.25</v>
      </c>
      <c r="J8" s="31">
        <v>1275</v>
      </c>
      <c r="K8" s="31">
        <v>1287</v>
      </c>
      <c r="L8" s="31">
        <v>1285.5</v>
      </c>
      <c r="M8" s="32">
        <f t="shared" si="0"/>
        <v>3.6727512645700511</v>
      </c>
      <c r="N8" s="32">
        <f t="shared" si="0"/>
        <v>4.1578277471362002</v>
      </c>
      <c r="O8" s="32">
        <f t="shared" si="0"/>
        <v>-0.93686354378819114</v>
      </c>
      <c r="P8" s="32">
        <f t="shared" si="0"/>
        <v>1.007401315789469</v>
      </c>
      <c r="Q8" s="32">
        <f t="shared" si="0"/>
        <v>3.8062283737024138</v>
      </c>
      <c r="R8" s="32">
        <f t="shared" si="0"/>
        <v>0.94117647058824527</v>
      </c>
      <c r="S8" s="32">
        <f t="shared" si="0"/>
        <v>-0.11655011655011815</v>
      </c>
      <c r="T8" s="29">
        <f t="shared" si="1"/>
        <v>4.7250509164969534</v>
      </c>
      <c r="U8" s="29">
        <f t="shared" si="2"/>
        <v>13.08555091268968</v>
      </c>
      <c r="V8" s="33">
        <f t="shared" si="3"/>
        <v>41.75</v>
      </c>
      <c r="W8" s="33">
        <f t="shared" si="3"/>
        <v>49</v>
      </c>
      <c r="X8" s="33">
        <f t="shared" si="3"/>
        <v>-11.5</v>
      </c>
      <c r="Y8" s="33">
        <f t="shared" si="3"/>
        <v>12.25</v>
      </c>
      <c r="Z8" s="33">
        <f t="shared" si="3"/>
        <v>46.75</v>
      </c>
      <c r="AA8" s="33">
        <f t="shared" si="3"/>
        <v>12</v>
      </c>
      <c r="AB8" s="33">
        <f t="shared" si="3"/>
        <v>-1.5</v>
      </c>
      <c r="AC8" s="30">
        <f t="shared" si="4"/>
        <v>58</v>
      </c>
      <c r="AD8" s="30">
        <f t="shared" si="5"/>
        <v>148.75</v>
      </c>
    </row>
    <row r="9" spans="1:30" s="8" customFormat="1" ht="45.75" customHeight="1" x14ac:dyDescent="0.25">
      <c r="A9" s="22">
        <v>49</v>
      </c>
      <c r="B9" s="150"/>
      <c r="C9" s="129"/>
      <c r="D9" s="70" t="s">
        <v>121</v>
      </c>
      <c r="E9" s="31">
        <v>692.5</v>
      </c>
      <c r="F9" s="31">
        <v>728.75</v>
      </c>
      <c r="G9" s="31">
        <v>766.5</v>
      </c>
      <c r="H9" s="31">
        <v>763</v>
      </c>
      <c r="I9" s="31">
        <v>752.25</v>
      </c>
      <c r="J9" s="31">
        <v>762.25</v>
      </c>
      <c r="K9" s="31">
        <v>766.5</v>
      </c>
      <c r="L9" s="31">
        <v>765</v>
      </c>
      <c r="M9" s="32">
        <f t="shared" si="0"/>
        <v>5.2346570397111991</v>
      </c>
      <c r="N9" s="32">
        <f t="shared" si="0"/>
        <v>5.1801029159519674</v>
      </c>
      <c r="O9" s="32">
        <f t="shared" si="0"/>
        <v>-0.45662100456621557</v>
      </c>
      <c r="P9" s="32">
        <f t="shared" si="0"/>
        <v>-1.4089121887287059</v>
      </c>
      <c r="Q9" s="32">
        <f t="shared" si="0"/>
        <v>1.3293452974410203</v>
      </c>
      <c r="R9" s="32">
        <f t="shared" si="0"/>
        <v>0.55755985569039268</v>
      </c>
      <c r="S9" s="32">
        <f t="shared" si="0"/>
        <v>-0.19569471624266699</v>
      </c>
      <c r="T9" s="29">
        <f t="shared" si="1"/>
        <v>-0.19569471624266699</v>
      </c>
      <c r="U9" s="29">
        <f t="shared" si="2"/>
        <v>10.469314079422375</v>
      </c>
      <c r="V9" s="33">
        <f t="shared" si="3"/>
        <v>36.25</v>
      </c>
      <c r="W9" s="33">
        <f t="shared" si="3"/>
        <v>37.75</v>
      </c>
      <c r="X9" s="33">
        <f t="shared" si="3"/>
        <v>-3.5</v>
      </c>
      <c r="Y9" s="33">
        <f t="shared" si="3"/>
        <v>-10.75</v>
      </c>
      <c r="Z9" s="33">
        <f t="shared" si="3"/>
        <v>10</v>
      </c>
      <c r="AA9" s="33">
        <f t="shared" si="3"/>
        <v>4.25</v>
      </c>
      <c r="AB9" s="33">
        <f t="shared" si="3"/>
        <v>-1.5</v>
      </c>
      <c r="AC9" s="30">
        <f t="shared" si="4"/>
        <v>-1.5</v>
      </c>
      <c r="AD9" s="30">
        <f t="shared" si="5"/>
        <v>72.5</v>
      </c>
    </row>
    <row r="10" spans="1:30" s="8" customFormat="1" ht="45.75" customHeight="1" x14ac:dyDescent="0.25">
      <c r="A10" s="22">
        <v>50</v>
      </c>
      <c r="B10" s="150"/>
      <c r="C10" s="96" t="s">
        <v>122</v>
      </c>
      <c r="D10" s="27" t="s">
        <v>115</v>
      </c>
      <c r="E10" s="31">
        <v>3343</v>
      </c>
      <c r="F10" s="31">
        <v>3427</v>
      </c>
      <c r="G10" s="31">
        <v>3515</v>
      </c>
      <c r="H10" s="31">
        <v>3479.75</v>
      </c>
      <c r="I10" s="31">
        <v>3537.75</v>
      </c>
      <c r="J10" s="31">
        <v>3591</v>
      </c>
      <c r="K10" s="31">
        <v>3687</v>
      </c>
      <c r="L10" s="31">
        <v>3735.75</v>
      </c>
      <c r="M10" s="32">
        <f t="shared" si="0"/>
        <v>2.5127131319174323</v>
      </c>
      <c r="N10" s="32">
        <f t="shared" si="0"/>
        <v>2.5678435949810341</v>
      </c>
      <c r="O10" s="32">
        <f t="shared" si="0"/>
        <v>-1.0028449502133663</v>
      </c>
      <c r="P10" s="32">
        <f t="shared" si="0"/>
        <v>1.666786407069476</v>
      </c>
      <c r="Q10" s="32">
        <f t="shared" si="0"/>
        <v>1.5051939792240843</v>
      </c>
      <c r="R10" s="32">
        <f t="shared" si="0"/>
        <v>2.6733500417710943</v>
      </c>
      <c r="S10" s="32">
        <f t="shared" si="0"/>
        <v>1.3222131814483395</v>
      </c>
      <c r="T10" s="29">
        <f t="shared" si="1"/>
        <v>6.2802275960170739</v>
      </c>
      <c r="U10" s="29">
        <f t="shared" si="2"/>
        <v>11.74842955429256</v>
      </c>
      <c r="V10" s="33">
        <f t="shared" si="3"/>
        <v>84</v>
      </c>
      <c r="W10" s="33">
        <f t="shared" si="3"/>
        <v>88</v>
      </c>
      <c r="X10" s="33">
        <f t="shared" si="3"/>
        <v>-35.25</v>
      </c>
      <c r="Y10" s="33">
        <f t="shared" si="3"/>
        <v>58</v>
      </c>
      <c r="Z10" s="33">
        <f t="shared" si="3"/>
        <v>53.25</v>
      </c>
      <c r="AA10" s="33">
        <f t="shared" si="3"/>
        <v>96</v>
      </c>
      <c r="AB10" s="33">
        <f t="shared" si="3"/>
        <v>48.75</v>
      </c>
      <c r="AC10" s="30">
        <f t="shared" si="4"/>
        <v>220.75</v>
      </c>
      <c r="AD10" s="30">
        <f t="shared" si="5"/>
        <v>392.75</v>
      </c>
    </row>
    <row r="11" spans="1:30" s="8" customFormat="1" ht="45.75" customHeight="1" x14ac:dyDescent="0.25">
      <c r="A11" s="22">
        <v>51</v>
      </c>
      <c r="B11" s="150"/>
      <c r="C11" s="97"/>
      <c r="D11" s="70" t="s">
        <v>120</v>
      </c>
      <c r="E11" s="31">
        <v>3260.25</v>
      </c>
      <c r="F11" s="31">
        <v>3245.25</v>
      </c>
      <c r="G11" s="31">
        <v>3235.25</v>
      </c>
      <c r="H11" s="31">
        <v>3182.25</v>
      </c>
      <c r="I11" s="31">
        <v>3211</v>
      </c>
      <c r="J11" s="31">
        <v>3566.25</v>
      </c>
      <c r="K11" s="31">
        <v>3900.75</v>
      </c>
      <c r="L11" s="31">
        <v>3909.25</v>
      </c>
      <c r="M11" s="32">
        <f t="shared" si="0"/>
        <v>-0.4600874166091562</v>
      </c>
      <c r="N11" s="32">
        <f t="shared" si="0"/>
        <v>-0.30814267005623286</v>
      </c>
      <c r="O11" s="32">
        <f t="shared" si="0"/>
        <v>-1.6382041573294148</v>
      </c>
      <c r="P11" s="32">
        <f t="shared" si="0"/>
        <v>0.90344881766046825</v>
      </c>
      <c r="Q11" s="32">
        <f t="shared" si="0"/>
        <v>11.063531610090305</v>
      </c>
      <c r="R11" s="32">
        <f t="shared" si="0"/>
        <v>9.3796004206098793</v>
      </c>
      <c r="S11" s="32">
        <f t="shared" si="0"/>
        <v>0.2179068127924122</v>
      </c>
      <c r="T11" s="29">
        <f t="shared" si="1"/>
        <v>20.833011359245802</v>
      </c>
      <c r="U11" s="29">
        <f t="shared" si="2"/>
        <v>19.906448891956142</v>
      </c>
      <c r="V11" s="33">
        <f t="shared" si="3"/>
        <v>-15</v>
      </c>
      <c r="W11" s="33">
        <f t="shared" si="3"/>
        <v>-10</v>
      </c>
      <c r="X11" s="33">
        <f t="shared" si="3"/>
        <v>-53</v>
      </c>
      <c r="Y11" s="33">
        <f t="shared" si="3"/>
        <v>28.75</v>
      </c>
      <c r="Z11" s="33">
        <f t="shared" si="3"/>
        <v>355.25</v>
      </c>
      <c r="AA11" s="33">
        <f t="shared" si="3"/>
        <v>334.5</v>
      </c>
      <c r="AB11" s="33">
        <f t="shared" si="3"/>
        <v>8.5</v>
      </c>
      <c r="AC11" s="30">
        <f t="shared" si="4"/>
        <v>674</v>
      </c>
      <c r="AD11" s="30">
        <f t="shared" si="5"/>
        <v>649</v>
      </c>
    </row>
    <row r="12" spans="1:30" s="8" customFormat="1" ht="45.75" customHeight="1" x14ac:dyDescent="0.25">
      <c r="A12" s="22">
        <v>52</v>
      </c>
      <c r="B12" s="150"/>
      <c r="C12" s="97"/>
      <c r="D12" s="70" t="s">
        <v>123</v>
      </c>
      <c r="E12" s="31">
        <v>3815.75</v>
      </c>
      <c r="F12" s="31">
        <v>3910.25</v>
      </c>
      <c r="G12" s="31">
        <v>4035.75</v>
      </c>
      <c r="H12" s="31">
        <v>4008</v>
      </c>
      <c r="I12" s="31">
        <v>4028</v>
      </c>
      <c r="J12" s="31">
        <v>4081.75</v>
      </c>
      <c r="K12" s="31">
        <v>4201.5</v>
      </c>
      <c r="L12" s="31">
        <v>4252.25</v>
      </c>
      <c r="M12" s="32">
        <f t="shared" si="0"/>
        <v>2.4765773439035632</v>
      </c>
      <c r="N12" s="32">
        <f t="shared" si="0"/>
        <v>3.2095134582187823</v>
      </c>
      <c r="O12" s="32">
        <f t="shared" si="0"/>
        <v>-0.68760453447314074</v>
      </c>
      <c r="P12" s="32">
        <f t="shared" si="0"/>
        <v>0.49900199600798611</v>
      </c>
      <c r="Q12" s="32">
        <f t="shared" si="0"/>
        <v>1.3344091360476762</v>
      </c>
      <c r="R12" s="32">
        <f t="shared" si="0"/>
        <v>2.9337906535187086</v>
      </c>
      <c r="S12" s="32">
        <f t="shared" si="0"/>
        <v>1.2079019397834179</v>
      </c>
      <c r="T12" s="29">
        <f t="shared" si="1"/>
        <v>5.3645542959796844</v>
      </c>
      <c r="U12" s="29">
        <f t="shared" si="2"/>
        <v>11.439428683745012</v>
      </c>
      <c r="V12" s="33">
        <f t="shared" si="3"/>
        <v>94.5</v>
      </c>
      <c r="W12" s="33">
        <f t="shared" si="3"/>
        <v>125.5</v>
      </c>
      <c r="X12" s="33">
        <f t="shared" si="3"/>
        <v>-27.75</v>
      </c>
      <c r="Y12" s="33">
        <f t="shared" si="3"/>
        <v>20</v>
      </c>
      <c r="Z12" s="33">
        <f t="shared" si="3"/>
        <v>53.75</v>
      </c>
      <c r="AA12" s="33">
        <f t="shared" si="3"/>
        <v>119.75</v>
      </c>
      <c r="AB12" s="33">
        <f t="shared" si="3"/>
        <v>50.75</v>
      </c>
      <c r="AC12" s="30">
        <f t="shared" si="4"/>
        <v>216.5</v>
      </c>
      <c r="AD12" s="30">
        <f t="shared" si="5"/>
        <v>436.5</v>
      </c>
    </row>
    <row r="13" spans="1:30" s="8" customFormat="1" ht="45.75" customHeight="1" x14ac:dyDescent="0.25">
      <c r="A13" s="22">
        <v>53</v>
      </c>
      <c r="B13" s="242"/>
      <c r="C13" s="129"/>
      <c r="D13" s="70" t="s">
        <v>121</v>
      </c>
      <c r="E13" s="31">
        <v>1708.25</v>
      </c>
      <c r="F13" s="31">
        <v>1813.25</v>
      </c>
      <c r="G13" s="31">
        <v>1843.25</v>
      </c>
      <c r="H13" s="31">
        <v>1788.75</v>
      </c>
      <c r="I13" s="31">
        <v>1868.5</v>
      </c>
      <c r="J13" s="31">
        <v>1908</v>
      </c>
      <c r="K13" s="31">
        <v>1881.5</v>
      </c>
      <c r="L13" s="31">
        <v>1938.5</v>
      </c>
      <c r="M13" s="32">
        <f t="shared" si="0"/>
        <v>6.1466412995755837</v>
      </c>
      <c r="N13" s="32">
        <f t="shared" si="0"/>
        <v>1.654487798152493</v>
      </c>
      <c r="O13" s="32">
        <f t="shared" si="0"/>
        <v>-2.9567340295673428</v>
      </c>
      <c r="P13" s="32">
        <f t="shared" si="0"/>
        <v>4.4584206848357733</v>
      </c>
      <c r="Q13" s="32">
        <f t="shared" si="0"/>
        <v>2.1139951833021087</v>
      </c>
      <c r="R13" s="32">
        <f t="shared" si="0"/>
        <v>-1.388888888888884</v>
      </c>
      <c r="S13" s="32">
        <f t="shared" si="0"/>
        <v>3.0294977411639668</v>
      </c>
      <c r="T13" s="29">
        <f t="shared" si="1"/>
        <v>5.1675030516750375</v>
      </c>
      <c r="U13" s="29">
        <f t="shared" si="2"/>
        <v>13.478706278355034</v>
      </c>
      <c r="V13" s="33">
        <f t="shared" si="3"/>
        <v>105</v>
      </c>
      <c r="W13" s="33">
        <f t="shared" si="3"/>
        <v>30</v>
      </c>
      <c r="X13" s="33">
        <f t="shared" si="3"/>
        <v>-54.5</v>
      </c>
      <c r="Y13" s="33">
        <f t="shared" si="3"/>
        <v>79.75</v>
      </c>
      <c r="Z13" s="33">
        <f t="shared" si="3"/>
        <v>39.5</v>
      </c>
      <c r="AA13" s="33">
        <f t="shared" si="3"/>
        <v>-26.5</v>
      </c>
      <c r="AB13" s="33">
        <f t="shared" si="3"/>
        <v>57</v>
      </c>
      <c r="AC13" s="30">
        <f t="shared" si="4"/>
        <v>95.25</v>
      </c>
      <c r="AD13" s="30">
        <f t="shared" si="5"/>
        <v>230.25</v>
      </c>
    </row>
    <row r="14" spans="1:30" s="24" customFormat="1" ht="19.5" customHeight="1" x14ac:dyDescent="0.25">
      <c r="B14" s="239" t="s">
        <v>247</v>
      </c>
      <c r="C14" s="239"/>
      <c r="D14" s="239"/>
      <c r="E14" s="239"/>
      <c r="F14" s="239"/>
      <c r="G14" s="239"/>
      <c r="H14" s="239"/>
      <c r="I14" s="239"/>
      <c r="J14" s="239"/>
      <c r="K14" s="239"/>
      <c r="L14" s="239"/>
      <c r="U14" s="26"/>
    </row>
  </sheetData>
  <mergeCells count="11">
    <mergeCell ref="A1:A2"/>
    <mergeCell ref="E1:L1"/>
    <mergeCell ref="M1:U1"/>
    <mergeCell ref="V1:AD1"/>
    <mergeCell ref="B14:L14"/>
    <mergeCell ref="B1:D2"/>
    <mergeCell ref="C10:C13"/>
    <mergeCell ref="C7:C9"/>
    <mergeCell ref="C4:C6"/>
    <mergeCell ref="C3:D3"/>
    <mergeCell ref="B3:B13"/>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3234-1D90-459B-B804-D538F9ADF667}">
  <sheetPr>
    <tabColor theme="7" tint="-0.249977111117893"/>
  </sheetPr>
  <dimension ref="A1:AD9"/>
  <sheetViews>
    <sheetView zoomScale="70" zoomScaleNormal="70" workbookViewId="0">
      <selection sqref="A1:XFD1048576"/>
    </sheetView>
  </sheetViews>
  <sheetFormatPr defaultRowHeight="15" x14ac:dyDescent="0.25"/>
  <cols>
    <col min="2" max="2" width="24.140625" bestFit="1" customWidth="1"/>
    <col min="3" max="3" width="34.28515625" customWidth="1"/>
    <col min="4" max="4" width="32.140625" customWidth="1"/>
    <col min="5" max="6" width="11.85546875" customWidth="1"/>
    <col min="7" max="14" width="12.28515625" customWidth="1"/>
    <col min="15" max="21" width="15.5703125" customWidth="1"/>
    <col min="22" max="23" width="15.85546875" customWidth="1"/>
    <col min="24" max="30" width="18.28515625" customWidth="1"/>
    <col min="31" max="32" width="15.5703125" style="46" customWidth="1"/>
    <col min="33" max="16384" width="9.140625" style="46"/>
  </cols>
  <sheetData>
    <row r="1" spans="1:30" s="45" customFormat="1" ht="88.5" customHeight="1" x14ac:dyDescent="0.25">
      <c r="A1" s="213" t="s">
        <v>1</v>
      </c>
      <c r="B1" s="233" t="s">
        <v>183</v>
      </c>
      <c r="C1" s="233"/>
      <c r="D1" s="234"/>
      <c r="E1" s="74" t="s">
        <v>239</v>
      </c>
      <c r="F1" s="74"/>
      <c r="G1" s="74"/>
      <c r="H1" s="74"/>
      <c r="I1" s="74"/>
      <c r="J1" s="74"/>
      <c r="K1" s="74"/>
      <c r="L1" s="74"/>
      <c r="M1" s="74" t="s">
        <v>231</v>
      </c>
      <c r="N1" s="74"/>
      <c r="O1" s="74"/>
      <c r="P1" s="74"/>
      <c r="Q1" s="74"/>
      <c r="R1" s="74"/>
      <c r="S1" s="74"/>
      <c r="T1" s="74"/>
      <c r="U1" s="74"/>
      <c r="V1" s="74" t="s">
        <v>232</v>
      </c>
      <c r="W1" s="74"/>
      <c r="X1" s="74"/>
      <c r="Y1" s="74"/>
      <c r="Z1" s="74"/>
      <c r="AA1" s="74"/>
      <c r="AB1" s="74"/>
      <c r="AC1" s="74"/>
      <c r="AD1" s="74"/>
    </row>
    <row r="2" spans="1:30" ht="175.5" customHeight="1" x14ac:dyDescent="0.25">
      <c r="A2" s="214"/>
      <c r="B2" s="236"/>
      <c r="C2" s="236"/>
      <c r="D2" s="237"/>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5" t="s">
        <v>11</v>
      </c>
      <c r="W2" s="5" t="s">
        <v>12</v>
      </c>
      <c r="X2" s="5" t="s">
        <v>13</v>
      </c>
      <c r="Y2" s="5" t="s">
        <v>14</v>
      </c>
      <c r="Z2" s="5" t="s">
        <v>15</v>
      </c>
      <c r="AA2" s="5" t="s">
        <v>16</v>
      </c>
      <c r="AB2" s="5" t="s">
        <v>251</v>
      </c>
      <c r="AC2" s="42" t="s">
        <v>252</v>
      </c>
      <c r="AD2" s="42" t="s">
        <v>253</v>
      </c>
    </row>
    <row r="3" spans="1:30" s="8" customFormat="1" ht="28.5" customHeight="1" x14ac:dyDescent="0.25">
      <c r="A3" s="22">
        <v>54</v>
      </c>
      <c r="B3" s="125" t="s">
        <v>161</v>
      </c>
      <c r="C3" s="130" t="s">
        <v>115</v>
      </c>
      <c r="D3" s="130"/>
      <c r="E3" s="31">
        <v>5959.5</v>
      </c>
      <c r="F3" s="31">
        <v>6172.5</v>
      </c>
      <c r="G3" s="31">
        <v>6097.75</v>
      </c>
      <c r="H3" s="31">
        <v>5982.75</v>
      </c>
      <c r="I3" s="31">
        <v>5653</v>
      </c>
      <c r="J3" s="31">
        <v>5584.5</v>
      </c>
      <c r="K3" s="31">
        <v>5703.5</v>
      </c>
      <c r="L3" s="31">
        <v>5884.5</v>
      </c>
      <c r="M3" s="32">
        <f>(F3/E3-1)*100</f>
        <v>3.5741253460860767</v>
      </c>
      <c r="N3" s="32">
        <f>(G3/F3-1)*100</f>
        <v>-1.2110166059133287</v>
      </c>
      <c r="O3" s="32">
        <f>(H3/G3-1)*100</f>
        <v>-1.8859415358123854</v>
      </c>
      <c r="P3" s="32">
        <f>(I3/H3-1)*100</f>
        <v>-5.5116794116418006</v>
      </c>
      <c r="Q3" s="32">
        <f>(J3/I3-1)*100</f>
        <v>-1.2117459755881854</v>
      </c>
      <c r="R3" s="32">
        <f t="shared" ref="R3:S8" si="0">(K3/J3-1)*100</f>
        <v>2.1308980213089912</v>
      </c>
      <c r="S3" s="32">
        <f t="shared" si="0"/>
        <v>3.1734899623038437</v>
      </c>
      <c r="T3" s="29">
        <f t="shared" ref="T3:T6" si="1">(L3/G3-1)*100</f>
        <v>-3.4971915870607995</v>
      </c>
      <c r="U3" s="29">
        <f t="shared" ref="U3:U6" si="2">(L3/E3-1)*100</f>
        <v>-1.2584948401711538</v>
      </c>
      <c r="V3" s="33">
        <f>F3-E3</f>
        <v>213</v>
      </c>
      <c r="W3" s="33">
        <f>G3-F3</f>
        <v>-74.75</v>
      </c>
      <c r="X3" s="33">
        <f>H3-G3</f>
        <v>-115</v>
      </c>
      <c r="Y3" s="33">
        <f>I3-H3</f>
        <v>-329.75</v>
      </c>
      <c r="Z3" s="33">
        <f>J3-I3</f>
        <v>-68.5</v>
      </c>
      <c r="AA3" s="33">
        <f t="shared" ref="AA3:AB8" si="3">K3-J3</f>
        <v>119</v>
      </c>
      <c r="AB3" s="33">
        <f t="shared" si="3"/>
        <v>181</v>
      </c>
      <c r="AC3" s="30">
        <f t="shared" ref="AC3:AC6" si="4">L3-G3</f>
        <v>-213.25</v>
      </c>
      <c r="AD3" s="30">
        <f t="shared" ref="AD3:AD6" si="5">L3-E3</f>
        <v>-75</v>
      </c>
    </row>
    <row r="4" spans="1:30" s="8" customFormat="1" ht="28.5" customHeight="1" x14ac:dyDescent="0.25">
      <c r="A4" s="22">
        <v>55</v>
      </c>
      <c r="B4" s="125"/>
      <c r="C4" s="130" t="s">
        <v>124</v>
      </c>
      <c r="D4" s="130"/>
      <c r="E4" s="31"/>
      <c r="F4" s="31"/>
      <c r="G4" s="31"/>
      <c r="H4" s="31"/>
      <c r="I4" s="31">
        <v>6110.5</v>
      </c>
      <c r="J4" s="31">
        <v>6113</v>
      </c>
      <c r="K4" s="31">
        <v>6314.75</v>
      </c>
      <c r="L4" s="31">
        <v>6352.25</v>
      </c>
      <c r="M4" s="29"/>
      <c r="N4" s="29"/>
      <c r="O4" s="29"/>
      <c r="P4" s="29"/>
      <c r="Q4" s="32">
        <f>(J4/I4-1)*100</f>
        <v>4.09131822273201E-2</v>
      </c>
      <c r="R4" s="32">
        <f t="shared" si="0"/>
        <v>3.300343530181582</v>
      </c>
      <c r="S4" s="32">
        <f t="shared" si="0"/>
        <v>0.59384773744011188</v>
      </c>
      <c r="T4" s="29"/>
      <c r="U4" s="29"/>
      <c r="V4" s="29"/>
      <c r="W4" s="29"/>
      <c r="X4" s="29"/>
      <c r="Y4" s="29"/>
      <c r="Z4" s="33">
        <f>J4-I4</f>
        <v>2.5</v>
      </c>
      <c r="AA4" s="33">
        <f t="shared" si="3"/>
        <v>201.75</v>
      </c>
      <c r="AB4" s="33">
        <f t="shared" si="3"/>
        <v>37.5</v>
      </c>
      <c r="AC4" s="30"/>
      <c r="AD4" s="30"/>
    </row>
    <row r="5" spans="1:30" s="8" customFormat="1" ht="28.5" customHeight="1" x14ac:dyDescent="0.25">
      <c r="A5" s="22">
        <v>56</v>
      </c>
      <c r="B5" s="125"/>
      <c r="C5" s="130" t="s">
        <v>125</v>
      </c>
      <c r="D5" s="130"/>
      <c r="E5" s="31"/>
      <c r="F5" s="31"/>
      <c r="G5" s="31"/>
      <c r="H5" s="31"/>
      <c r="I5" s="31">
        <v>3352.75</v>
      </c>
      <c r="J5" s="31">
        <v>3418</v>
      </c>
      <c r="K5" s="31">
        <v>3324.75</v>
      </c>
      <c r="L5" s="31">
        <v>3874.25</v>
      </c>
      <c r="M5" s="29"/>
      <c r="N5" s="29"/>
      <c r="O5" s="29"/>
      <c r="P5" s="29"/>
      <c r="Q5" s="32">
        <f>(J5/I5-1)*100</f>
        <v>1.9461635970472013</v>
      </c>
      <c r="R5" s="32">
        <f t="shared" si="0"/>
        <v>-2.7282036278525434</v>
      </c>
      <c r="S5" s="32">
        <f t="shared" si="0"/>
        <v>16.527558463042325</v>
      </c>
      <c r="T5" s="29"/>
      <c r="U5" s="29"/>
      <c r="V5" s="29"/>
      <c r="W5" s="29"/>
      <c r="X5" s="29"/>
      <c r="Y5" s="29"/>
      <c r="Z5" s="33">
        <f>J5-I5</f>
        <v>65.25</v>
      </c>
      <c r="AA5" s="33">
        <f t="shared" si="3"/>
        <v>-93.25</v>
      </c>
      <c r="AB5" s="33">
        <f t="shared" si="3"/>
        <v>549.5</v>
      </c>
      <c r="AC5" s="30"/>
      <c r="AD5" s="30"/>
    </row>
    <row r="6" spans="1:30" s="8" customFormat="1" ht="28.5" customHeight="1" x14ac:dyDescent="0.25">
      <c r="A6" s="22">
        <v>57</v>
      </c>
      <c r="B6" s="125" t="s">
        <v>126</v>
      </c>
      <c r="C6" s="130" t="s">
        <v>115</v>
      </c>
      <c r="D6" s="130"/>
      <c r="E6" s="31">
        <v>1709.5</v>
      </c>
      <c r="F6" s="31">
        <v>1780.5</v>
      </c>
      <c r="G6" s="31">
        <v>1822.75</v>
      </c>
      <c r="H6" s="31">
        <v>1751.75</v>
      </c>
      <c r="I6" s="31">
        <v>1694</v>
      </c>
      <c r="J6" s="31">
        <v>1684</v>
      </c>
      <c r="K6" s="31">
        <v>1700.25</v>
      </c>
      <c r="L6" s="31">
        <v>1698.5</v>
      </c>
      <c r="M6" s="32">
        <f>(F6/E6-1)*100</f>
        <v>4.153261187481716</v>
      </c>
      <c r="N6" s="32">
        <f>(G6/F6-1)*100</f>
        <v>2.3729289525414199</v>
      </c>
      <c r="O6" s="32">
        <f>(H6/G6-1)*100</f>
        <v>-3.8952132766424397</v>
      </c>
      <c r="P6" s="32">
        <f>(I6/H6-1)*100</f>
        <v>-3.2967032967032961</v>
      </c>
      <c r="Q6" s="32">
        <f>(J6/I6-1)*100</f>
        <v>-0.59031877213695516</v>
      </c>
      <c r="R6" s="32">
        <f t="shared" si="0"/>
        <v>0.96496437054631734</v>
      </c>
      <c r="S6" s="32">
        <f t="shared" si="0"/>
        <v>-0.10292604028819818</v>
      </c>
      <c r="T6" s="29">
        <f t="shared" si="1"/>
        <v>-6.8166232341242639</v>
      </c>
      <c r="U6" s="29">
        <f t="shared" si="2"/>
        <v>-0.64346300087745334</v>
      </c>
      <c r="V6" s="33">
        <f>F6-E6</f>
        <v>71</v>
      </c>
      <c r="W6" s="33">
        <f>G6-F6</f>
        <v>42.25</v>
      </c>
      <c r="X6" s="33">
        <f>H6-G6</f>
        <v>-71</v>
      </c>
      <c r="Y6" s="33">
        <f>I6-H6</f>
        <v>-57.75</v>
      </c>
      <c r="Z6" s="33">
        <f>J6-I6</f>
        <v>-10</v>
      </c>
      <c r="AA6" s="33">
        <f t="shared" si="3"/>
        <v>16.25</v>
      </c>
      <c r="AB6" s="33">
        <f t="shared" si="3"/>
        <v>-1.75</v>
      </c>
      <c r="AC6" s="30">
        <f t="shared" si="4"/>
        <v>-124.25</v>
      </c>
      <c r="AD6" s="30">
        <f t="shared" si="5"/>
        <v>-11</v>
      </c>
    </row>
    <row r="7" spans="1:30" s="8" customFormat="1" ht="28.5" customHeight="1" x14ac:dyDescent="0.25">
      <c r="A7" s="22">
        <v>58</v>
      </c>
      <c r="B7" s="125"/>
      <c r="C7" s="130" t="s">
        <v>124</v>
      </c>
      <c r="D7" s="130"/>
      <c r="E7" s="31"/>
      <c r="F7" s="31"/>
      <c r="G7" s="31"/>
      <c r="H7" s="31"/>
      <c r="I7" s="31">
        <v>3219.75</v>
      </c>
      <c r="J7" s="31">
        <v>3164.25</v>
      </c>
      <c r="K7" s="31">
        <v>3236.75</v>
      </c>
      <c r="L7" s="31">
        <v>3134.5</v>
      </c>
      <c r="M7" s="29"/>
      <c r="N7" s="29"/>
      <c r="O7" s="29"/>
      <c r="P7" s="29"/>
      <c r="Q7" s="32">
        <f>(J7/I7-1)*100</f>
        <v>-1.723736314931279</v>
      </c>
      <c r="R7" s="32">
        <f t="shared" si="0"/>
        <v>2.2912222485581113</v>
      </c>
      <c r="S7" s="32">
        <f t="shared" si="0"/>
        <v>-3.1590329806132744</v>
      </c>
      <c r="T7" s="29"/>
      <c r="U7" s="29"/>
      <c r="V7" s="29"/>
      <c r="W7" s="29"/>
      <c r="X7" s="29"/>
      <c r="Y7" s="29"/>
      <c r="Z7" s="33">
        <f>J7-I7</f>
        <v>-55.5</v>
      </c>
      <c r="AA7" s="33">
        <f t="shared" si="3"/>
        <v>72.5</v>
      </c>
      <c r="AB7" s="33">
        <f t="shared" si="3"/>
        <v>-102.25</v>
      </c>
      <c r="AC7" s="30"/>
      <c r="AD7" s="30"/>
    </row>
    <row r="8" spans="1:30" s="10" customFormat="1" ht="26.25" customHeight="1" x14ac:dyDescent="0.25">
      <c r="A8" s="22">
        <v>59</v>
      </c>
      <c r="B8" s="125"/>
      <c r="C8" s="130" t="s">
        <v>125</v>
      </c>
      <c r="D8" s="130"/>
      <c r="E8" s="31"/>
      <c r="F8" s="31"/>
      <c r="G8" s="31"/>
      <c r="H8" s="31"/>
      <c r="I8" s="31">
        <v>1331.5</v>
      </c>
      <c r="J8" s="31">
        <v>1343.5</v>
      </c>
      <c r="K8" s="31">
        <v>1330.75</v>
      </c>
      <c r="L8" s="31">
        <v>1335.75</v>
      </c>
      <c r="M8" s="29"/>
      <c r="N8" s="29"/>
      <c r="O8" s="29"/>
      <c r="P8" s="29"/>
      <c r="Q8" s="32">
        <f>(J8/I8-1)*100</f>
        <v>0.90123920390536849</v>
      </c>
      <c r="R8" s="32">
        <f t="shared" si="0"/>
        <v>-0.949013770003726</v>
      </c>
      <c r="S8" s="32">
        <f t="shared" si="0"/>
        <v>0.37572797294758153</v>
      </c>
      <c r="T8" s="29"/>
      <c r="U8" s="29"/>
      <c r="V8" s="29"/>
      <c r="W8" s="29"/>
      <c r="X8" s="29"/>
      <c r="Y8" s="29"/>
      <c r="Z8" s="33">
        <f>J8-I8</f>
        <v>12</v>
      </c>
      <c r="AA8" s="33">
        <f t="shared" si="3"/>
        <v>-12.75</v>
      </c>
      <c r="AB8" s="33">
        <f t="shared" si="3"/>
        <v>5</v>
      </c>
      <c r="AC8" s="30"/>
      <c r="AD8" s="30"/>
    </row>
    <row r="9" spans="1:30" s="24" customFormat="1" ht="19.5" customHeight="1" x14ac:dyDescent="0.25">
      <c r="B9" s="239" t="s">
        <v>247</v>
      </c>
      <c r="C9" s="239"/>
      <c r="D9" s="239"/>
      <c r="E9" s="239"/>
      <c r="F9" s="239"/>
      <c r="G9" s="239"/>
      <c r="H9" s="239"/>
      <c r="I9" s="239"/>
      <c r="J9" s="239"/>
      <c r="K9" s="239"/>
      <c r="L9" s="239"/>
      <c r="U9" s="26"/>
    </row>
  </sheetData>
  <mergeCells count="14">
    <mergeCell ref="V1:AD1"/>
    <mergeCell ref="B3:B5"/>
    <mergeCell ref="C3:D3"/>
    <mergeCell ref="C4:D4"/>
    <mergeCell ref="C5:D5"/>
    <mergeCell ref="B9:L9"/>
    <mergeCell ref="A1:A2"/>
    <mergeCell ref="B1:D2"/>
    <mergeCell ref="E1:L1"/>
    <mergeCell ref="M1:U1"/>
    <mergeCell ref="B6:B8"/>
    <mergeCell ref="C6:D6"/>
    <mergeCell ref="C7:D7"/>
    <mergeCell ref="C8:D8"/>
  </mergeCells>
  <pageMargins left="0.511811024" right="0.511811024" top="0.78740157499999996" bottom="0.78740157499999996" header="0.31496062000000002" footer="0.31496062000000002"/>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5BDC-A90F-4AD5-8405-8E0A3EE758ED}">
  <sheetPr>
    <tabColor theme="5" tint="-0.249977111117893"/>
  </sheetPr>
  <dimension ref="A1:V71"/>
  <sheetViews>
    <sheetView zoomScale="86" zoomScaleNormal="86" workbookViewId="0">
      <pane xSplit="6" ySplit="5" topLeftCell="G6" activePane="bottomRight" state="frozen"/>
      <selection activeCell="N1" sqref="N1:T1"/>
      <selection pane="topRight" activeCell="N1" sqref="N1:T1"/>
      <selection pane="bottomLeft" activeCell="N1" sqref="N1:T1"/>
      <selection pane="bottomRight" activeCell="D15" sqref="D15:F15"/>
    </sheetView>
  </sheetViews>
  <sheetFormatPr defaultRowHeight="19.5" customHeight="1" x14ac:dyDescent="0.25"/>
  <cols>
    <col min="1" max="1" width="8.140625" style="24" customWidth="1"/>
    <col min="2" max="2" width="23.85546875" style="24" customWidth="1"/>
    <col min="3" max="3" width="35.42578125" style="24" customWidth="1"/>
    <col min="4" max="4" width="37.85546875" style="25" customWidth="1"/>
    <col min="5" max="5" width="35.140625" style="25" customWidth="1"/>
    <col min="6" max="6" width="22.140625" style="25" customWidth="1"/>
    <col min="7" max="12" width="11.140625" style="24" bestFit="1" customWidth="1"/>
    <col min="13" max="13" width="11.140625" style="24" customWidth="1"/>
    <col min="14" max="14" width="11.140625" style="24" bestFit="1" customWidth="1"/>
    <col min="15" max="22" width="9.5703125" style="24" customWidth="1"/>
    <col min="23" max="16384" width="9.140625" style="24"/>
  </cols>
  <sheetData>
    <row r="1" spans="1:22" s="1" customFormat="1" ht="36.75" customHeight="1" x14ac:dyDescent="0.25">
      <c r="A1" s="75" t="str">
        <f>'[1]Todos os Indicadores'!$A$1:$Q$1</f>
        <v>Pesquisa Nacional por Amostra de Domicílios Contínua - PNAD Contínua</v>
      </c>
      <c r="B1" s="75"/>
      <c r="C1" s="75"/>
      <c r="D1" s="75"/>
      <c r="E1" s="75"/>
      <c r="F1" s="75"/>
      <c r="G1" s="75"/>
      <c r="H1" s="75"/>
      <c r="I1" s="75"/>
      <c r="J1" s="75"/>
      <c r="K1" s="75"/>
      <c r="L1" s="75"/>
      <c r="M1" s="75"/>
      <c r="N1" s="75"/>
      <c r="O1" s="75"/>
      <c r="P1" s="75"/>
      <c r="Q1" s="75"/>
      <c r="R1" s="75"/>
      <c r="S1" s="75"/>
      <c r="T1" s="75"/>
      <c r="U1" s="75"/>
      <c r="V1" s="75"/>
    </row>
    <row r="2" spans="1:22" s="1" customFormat="1" ht="26.25" x14ac:dyDescent="0.25">
      <c r="A2" s="76" t="str">
        <f>'Todos os Indicadores'!A2:S2</f>
        <v>Divulgação em 31 de janeiro de 2020</v>
      </c>
      <c r="B2" s="76"/>
      <c r="C2" s="76"/>
      <c r="D2" s="76"/>
      <c r="E2" s="76"/>
      <c r="F2" s="76"/>
      <c r="G2" s="76"/>
      <c r="H2" s="76"/>
      <c r="I2" s="76"/>
      <c r="J2" s="76"/>
      <c r="K2" s="76"/>
      <c r="L2" s="76"/>
      <c r="M2" s="76"/>
      <c r="N2" s="76"/>
      <c r="O2" s="76"/>
      <c r="P2" s="76"/>
      <c r="Q2" s="76"/>
      <c r="R2" s="76"/>
      <c r="S2" s="76"/>
      <c r="T2" s="76"/>
      <c r="U2" s="76"/>
      <c r="V2" s="76"/>
    </row>
    <row r="3" spans="1:22" s="1" customFormat="1" ht="54" customHeight="1" x14ac:dyDescent="0.5">
      <c r="A3" s="143" t="s">
        <v>249</v>
      </c>
      <c r="B3" s="143"/>
      <c r="C3" s="143"/>
      <c r="D3" s="143"/>
      <c r="E3" s="143"/>
      <c r="F3" s="143"/>
      <c r="G3" s="143"/>
      <c r="H3" s="143"/>
      <c r="I3" s="143"/>
      <c r="J3" s="143"/>
      <c r="K3" s="143"/>
      <c r="L3" s="143"/>
      <c r="M3" s="143"/>
      <c r="N3" s="143"/>
      <c r="O3" s="143"/>
      <c r="P3" s="143"/>
      <c r="Q3" s="143"/>
      <c r="R3" s="143"/>
      <c r="S3" s="143"/>
      <c r="T3" s="143"/>
      <c r="U3" s="143"/>
      <c r="V3" s="143"/>
    </row>
    <row r="4" spans="1:22" s="1" customFormat="1" ht="97.5" customHeight="1" x14ac:dyDescent="0.25">
      <c r="A4" s="144" t="s">
        <v>1</v>
      </c>
      <c r="B4" s="74" t="s">
        <v>109</v>
      </c>
      <c r="C4" s="74"/>
      <c r="D4" s="74"/>
      <c r="E4" s="74"/>
      <c r="F4" s="74"/>
      <c r="G4" s="74" t="s">
        <v>175</v>
      </c>
      <c r="H4" s="74"/>
      <c r="I4" s="74"/>
      <c r="J4" s="74"/>
      <c r="K4" s="74"/>
      <c r="L4" s="74"/>
      <c r="M4" s="74"/>
      <c r="N4" s="74"/>
      <c r="O4" s="74" t="s">
        <v>176</v>
      </c>
      <c r="P4" s="74"/>
      <c r="Q4" s="74"/>
      <c r="R4" s="74"/>
      <c r="S4" s="74"/>
      <c r="T4" s="74"/>
      <c r="U4" s="74"/>
      <c r="V4" s="74"/>
    </row>
    <row r="5" spans="1:22" s="6" customFormat="1" ht="78.75" customHeight="1" x14ac:dyDescent="0.25">
      <c r="A5" s="144"/>
      <c r="B5" s="78"/>
      <c r="C5" s="78"/>
      <c r="D5" s="78"/>
      <c r="E5" s="78"/>
      <c r="F5" s="78"/>
      <c r="G5" s="3">
        <v>2012</v>
      </c>
      <c r="H5" s="3">
        <v>2013</v>
      </c>
      <c r="I5" s="3">
        <v>2014</v>
      </c>
      <c r="J5" s="3">
        <v>2015</v>
      </c>
      <c r="K5" s="3">
        <v>2016</v>
      </c>
      <c r="L5" s="3">
        <v>2017</v>
      </c>
      <c r="M5" s="3">
        <v>2018</v>
      </c>
      <c r="N5" s="3">
        <v>2019</v>
      </c>
      <c r="O5" s="3">
        <v>2012</v>
      </c>
      <c r="P5" s="3">
        <v>2013</v>
      </c>
      <c r="Q5" s="3">
        <v>2014</v>
      </c>
      <c r="R5" s="3">
        <v>2015</v>
      </c>
      <c r="S5" s="3">
        <v>2016</v>
      </c>
      <c r="T5" s="3">
        <v>2017</v>
      </c>
      <c r="U5" s="3">
        <v>2018</v>
      </c>
      <c r="V5" s="3">
        <v>2019</v>
      </c>
    </row>
    <row r="6" spans="1:22" s="23" customFormat="1" ht="31.5" customHeight="1" x14ac:dyDescent="0.25">
      <c r="A6" s="22">
        <v>1</v>
      </c>
      <c r="B6" s="80" t="s">
        <v>113</v>
      </c>
      <c r="C6" s="135" t="s">
        <v>115</v>
      </c>
      <c r="D6" s="98" t="s">
        <v>115</v>
      </c>
      <c r="E6" s="99"/>
      <c r="F6" s="100"/>
      <c r="G6" s="35">
        <v>197716.75</v>
      </c>
      <c r="H6" s="35">
        <v>199431.5</v>
      </c>
      <c r="I6" s="35">
        <v>201142.75</v>
      </c>
      <c r="J6" s="35">
        <v>202845.75</v>
      </c>
      <c r="K6" s="35">
        <v>204535</v>
      </c>
      <c r="L6" s="35">
        <v>206206.75</v>
      </c>
      <c r="M6" s="35">
        <v>207855.5</v>
      </c>
      <c r="N6" s="35">
        <v>209476</v>
      </c>
      <c r="O6" s="36">
        <f t="shared" ref="O6:T6" si="0">G6/G$6*100</f>
        <v>100</v>
      </c>
      <c r="P6" s="36">
        <f t="shared" si="0"/>
        <v>100</v>
      </c>
      <c r="Q6" s="36">
        <f t="shared" si="0"/>
        <v>100</v>
      </c>
      <c r="R6" s="36">
        <f t="shared" si="0"/>
        <v>100</v>
      </c>
      <c r="S6" s="36">
        <f t="shared" si="0"/>
        <v>100</v>
      </c>
      <c r="T6" s="36">
        <f t="shared" si="0"/>
        <v>100</v>
      </c>
      <c r="U6" s="36">
        <f t="shared" ref="U6:V8" si="1">M6/M$6*100</f>
        <v>100</v>
      </c>
      <c r="V6" s="36">
        <f t="shared" si="1"/>
        <v>100</v>
      </c>
    </row>
    <row r="7" spans="1:22" s="23" customFormat="1" ht="31.5" customHeight="1" x14ac:dyDescent="0.25">
      <c r="A7" s="22">
        <v>2</v>
      </c>
      <c r="B7" s="81"/>
      <c r="C7" s="136"/>
      <c r="D7" s="132" t="s">
        <v>201</v>
      </c>
      <c r="E7" s="133"/>
      <c r="F7" s="134"/>
      <c r="G7" s="31">
        <v>156521.25</v>
      </c>
      <c r="H7" s="31">
        <v>158704.25</v>
      </c>
      <c r="I7" s="31">
        <v>161199</v>
      </c>
      <c r="J7" s="31">
        <v>163527</v>
      </c>
      <c r="K7" s="31">
        <v>165600.5</v>
      </c>
      <c r="L7" s="31">
        <v>167668.5</v>
      </c>
      <c r="M7" s="31">
        <v>169376.25</v>
      </c>
      <c r="N7" s="31">
        <v>171033.75</v>
      </c>
      <c r="O7" s="32">
        <f>G7/G$6*100</f>
        <v>79.164385414993916</v>
      </c>
      <c r="P7" s="32">
        <f t="shared" ref="P7" si="2">H7/H$6*100</f>
        <v>79.578326392771444</v>
      </c>
      <c r="Q7" s="32">
        <f t="shared" ref="Q7" si="3">I7/I$6*100</f>
        <v>80.141590984512248</v>
      </c>
      <c r="R7" s="32">
        <f t="shared" ref="R7" si="4">J7/J$6*100</f>
        <v>80.616428986064534</v>
      </c>
      <c r="S7" s="32">
        <f t="shared" ref="S7" si="5">K7/K$6*100</f>
        <v>80.964382624000791</v>
      </c>
      <c r="T7" s="32">
        <f t="shared" ref="T7" si="6">L7/L$6*100</f>
        <v>81.310868824614133</v>
      </c>
      <c r="U7" s="32">
        <f t="shared" si="1"/>
        <v>81.487499729379309</v>
      </c>
      <c r="V7" s="32">
        <f t="shared" si="1"/>
        <v>81.64837499283928</v>
      </c>
    </row>
    <row r="8" spans="1:22" s="23" customFormat="1" ht="31.5" customHeight="1" x14ac:dyDescent="0.25">
      <c r="A8" s="22"/>
      <c r="B8" s="83"/>
      <c r="C8" s="137"/>
      <c r="D8" s="132" t="s">
        <v>177</v>
      </c>
      <c r="E8" s="133"/>
      <c r="F8" s="134"/>
      <c r="G8" s="31">
        <f>G6-G7</f>
        <v>41195.5</v>
      </c>
      <c r="H8" s="31">
        <f t="shared" ref="H8:N8" si="7">H6-H7</f>
        <v>40727.25</v>
      </c>
      <c r="I8" s="31">
        <f t="shared" si="7"/>
        <v>39943.75</v>
      </c>
      <c r="J8" s="31">
        <f t="shared" si="7"/>
        <v>39318.75</v>
      </c>
      <c r="K8" s="31">
        <f t="shared" si="7"/>
        <v>38934.5</v>
      </c>
      <c r="L8" s="31">
        <f t="shared" si="7"/>
        <v>38538.25</v>
      </c>
      <c r="M8" s="31">
        <f t="shared" si="7"/>
        <v>38479.25</v>
      </c>
      <c r="N8" s="31">
        <f t="shared" si="7"/>
        <v>38442.25</v>
      </c>
      <c r="O8" s="32">
        <f>G8/G$6*100</f>
        <v>20.835614585006077</v>
      </c>
      <c r="P8" s="32">
        <f t="shared" ref="P8" si="8">H8/H$6*100</f>
        <v>20.421673607228545</v>
      </c>
      <c r="Q8" s="32">
        <f t="shared" ref="Q8" si="9">I8/I$6*100</f>
        <v>19.858409015487759</v>
      </c>
      <c r="R8" s="32">
        <f t="shared" ref="R8" si="10">J8/J$6*100</f>
        <v>19.383571013935466</v>
      </c>
      <c r="S8" s="32">
        <f t="shared" ref="S8" si="11">K8/K$6*100</f>
        <v>19.035617375999216</v>
      </c>
      <c r="T8" s="32">
        <f t="shared" ref="T8" si="12">L8/L$6*100</f>
        <v>18.689131175385867</v>
      </c>
      <c r="U8" s="32">
        <f t="shared" si="1"/>
        <v>18.512500270620695</v>
      </c>
      <c r="V8" s="32">
        <f t="shared" si="1"/>
        <v>18.351625007160724</v>
      </c>
    </row>
    <row r="9" spans="1:22" s="23" customFormat="1" ht="31.5" customHeight="1" x14ac:dyDescent="0.25">
      <c r="A9" s="22">
        <v>2</v>
      </c>
      <c r="B9" s="80" t="s">
        <v>178</v>
      </c>
      <c r="C9" s="135" t="s">
        <v>115</v>
      </c>
      <c r="D9" s="98" t="s">
        <v>115</v>
      </c>
      <c r="E9" s="99"/>
      <c r="F9" s="100"/>
      <c r="G9" s="35">
        <v>156521.25</v>
      </c>
      <c r="H9" s="35">
        <v>158704.25</v>
      </c>
      <c r="I9" s="35">
        <v>161199</v>
      </c>
      <c r="J9" s="35">
        <v>163527</v>
      </c>
      <c r="K9" s="35">
        <v>165600.5</v>
      </c>
      <c r="L9" s="35">
        <v>167668.5</v>
      </c>
      <c r="M9" s="35">
        <v>169376.25</v>
      </c>
      <c r="N9" s="35">
        <v>171033.75</v>
      </c>
      <c r="O9" s="36">
        <f t="shared" ref="O9:T9" si="13">G9/G$9*100</f>
        <v>100</v>
      </c>
      <c r="P9" s="36">
        <f t="shared" si="13"/>
        <v>100</v>
      </c>
      <c r="Q9" s="36">
        <f t="shared" si="13"/>
        <v>100</v>
      </c>
      <c r="R9" s="36">
        <f t="shared" si="13"/>
        <v>100</v>
      </c>
      <c r="S9" s="36">
        <f t="shared" si="13"/>
        <v>100</v>
      </c>
      <c r="T9" s="36">
        <f t="shared" si="13"/>
        <v>100</v>
      </c>
      <c r="U9" s="36">
        <f t="shared" ref="U9:V11" si="14">M9/M$9*100</f>
        <v>100</v>
      </c>
      <c r="V9" s="36">
        <f t="shared" si="14"/>
        <v>100</v>
      </c>
    </row>
    <row r="10" spans="1:22" s="23" customFormat="1" ht="31.5" customHeight="1" x14ac:dyDescent="0.25">
      <c r="A10" s="22">
        <v>3</v>
      </c>
      <c r="B10" s="81"/>
      <c r="C10" s="136"/>
      <c r="D10" s="132" t="s">
        <v>162</v>
      </c>
      <c r="E10" s="133"/>
      <c r="F10" s="134"/>
      <c r="G10" s="34">
        <v>96122</v>
      </c>
      <c r="H10" s="34">
        <v>97225.25</v>
      </c>
      <c r="I10" s="34">
        <v>98336</v>
      </c>
      <c r="J10" s="34">
        <v>100215.75</v>
      </c>
      <c r="K10" s="34">
        <v>101670.5</v>
      </c>
      <c r="L10" s="34">
        <v>103469.5</v>
      </c>
      <c r="M10" s="34">
        <v>104360.5</v>
      </c>
      <c r="N10" s="34">
        <v>105964.25</v>
      </c>
      <c r="O10" s="32">
        <f t="shared" ref="O10:O11" si="15">G10/G$9*100</f>
        <v>61.411469688620556</v>
      </c>
      <c r="P10" s="32">
        <f t="shared" ref="P10:P11" si="16">H10/H$9*100</f>
        <v>61.261906974765957</v>
      </c>
      <c r="Q10" s="32">
        <f t="shared" ref="Q10:Q11" si="17">I10/I$9*100</f>
        <v>61.002859819229649</v>
      </c>
      <c r="R10" s="32">
        <f t="shared" ref="R10:R11" si="18">J10/J$9*100</f>
        <v>61.283916417472341</v>
      </c>
      <c r="S10" s="32">
        <f t="shared" ref="S10:S11" si="19">K10/K$9*100</f>
        <v>61.395044097089077</v>
      </c>
      <c r="T10" s="32">
        <f t="shared" ref="T10:T11" si="20">L10/L$9*100</f>
        <v>61.710756641825981</v>
      </c>
      <c r="U10" s="32">
        <f t="shared" si="14"/>
        <v>61.614600630253648</v>
      </c>
      <c r="V10" s="32">
        <f t="shared" si="14"/>
        <v>61.955169666805531</v>
      </c>
    </row>
    <row r="11" spans="1:22" s="23" customFormat="1" ht="31.5" customHeight="1" x14ac:dyDescent="0.25">
      <c r="A11" s="22">
        <v>6</v>
      </c>
      <c r="B11" s="81"/>
      <c r="C11" s="137"/>
      <c r="D11" s="132" t="s">
        <v>169</v>
      </c>
      <c r="E11" s="133"/>
      <c r="F11" s="134"/>
      <c r="G11" s="31">
        <v>60399.5</v>
      </c>
      <c r="H11" s="31">
        <v>61479</v>
      </c>
      <c r="I11" s="31">
        <v>62863</v>
      </c>
      <c r="J11" s="31">
        <v>63311.25</v>
      </c>
      <c r="K11" s="31">
        <v>63930.25</v>
      </c>
      <c r="L11" s="31">
        <v>64199.25</v>
      </c>
      <c r="M11" s="31">
        <v>65015.5</v>
      </c>
      <c r="N11" s="31">
        <v>65069.5</v>
      </c>
      <c r="O11" s="32">
        <f t="shared" si="15"/>
        <v>38.5886900341008</v>
      </c>
      <c r="P11" s="32">
        <f t="shared" si="16"/>
        <v>38.738093025234043</v>
      </c>
      <c r="Q11" s="32">
        <f t="shared" si="17"/>
        <v>38.997140180770351</v>
      </c>
      <c r="R11" s="32">
        <f t="shared" si="18"/>
        <v>38.716083582527652</v>
      </c>
      <c r="S11" s="32">
        <f t="shared" si="19"/>
        <v>38.605106868638686</v>
      </c>
      <c r="T11" s="32">
        <f t="shared" si="20"/>
        <v>38.289392461911447</v>
      </c>
      <c r="U11" s="32">
        <f t="shared" si="14"/>
        <v>38.385251769359634</v>
      </c>
      <c r="V11" s="32">
        <f t="shared" si="14"/>
        <v>38.044830333194476</v>
      </c>
    </row>
    <row r="12" spans="1:22" s="23" customFormat="1" ht="31.5" customHeight="1" x14ac:dyDescent="0.25">
      <c r="A12" s="22">
        <v>3</v>
      </c>
      <c r="B12" s="81"/>
      <c r="C12" s="135" t="s">
        <v>114</v>
      </c>
      <c r="D12" s="98" t="s">
        <v>115</v>
      </c>
      <c r="E12" s="99"/>
      <c r="F12" s="100"/>
      <c r="G12" s="35">
        <v>96122</v>
      </c>
      <c r="H12" s="35">
        <v>97225.25</v>
      </c>
      <c r="I12" s="35">
        <v>98336</v>
      </c>
      <c r="J12" s="35">
        <v>100215.75</v>
      </c>
      <c r="K12" s="35">
        <v>101670.5</v>
      </c>
      <c r="L12" s="35">
        <v>103469.5</v>
      </c>
      <c r="M12" s="35">
        <v>104360.5</v>
      </c>
      <c r="N12" s="35">
        <v>105964.25</v>
      </c>
      <c r="O12" s="36">
        <f t="shared" ref="O12:T12" si="21">G12/G$12*100</f>
        <v>100</v>
      </c>
      <c r="P12" s="36">
        <f t="shared" si="21"/>
        <v>100</v>
      </c>
      <c r="Q12" s="36">
        <f t="shared" si="21"/>
        <v>100</v>
      </c>
      <c r="R12" s="36">
        <f t="shared" si="21"/>
        <v>100</v>
      </c>
      <c r="S12" s="36">
        <f t="shared" si="21"/>
        <v>100</v>
      </c>
      <c r="T12" s="36">
        <f t="shared" si="21"/>
        <v>100</v>
      </c>
      <c r="U12" s="36">
        <f t="shared" ref="U12:V14" si="22">M12/M$12*100</f>
        <v>100</v>
      </c>
      <c r="V12" s="36">
        <f t="shared" si="22"/>
        <v>100</v>
      </c>
    </row>
    <row r="13" spans="1:22" s="23" customFormat="1" ht="31.5" customHeight="1" x14ac:dyDescent="0.25">
      <c r="A13" s="22">
        <v>4</v>
      </c>
      <c r="B13" s="81"/>
      <c r="C13" s="136"/>
      <c r="D13" s="124" t="s">
        <v>116</v>
      </c>
      <c r="E13" s="124"/>
      <c r="F13" s="124"/>
      <c r="G13" s="31">
        <v>89064.25</v>
      </c>
      <c r="H13" s="31">
        <v>90302</v>
      </c>
      <c r="I13" s="31">
        <v>91637.5</v>
      </c>
      <c r="J13" s="31">
        <v>91685</v>
      </c>
      <c r="K13" s="31">
        <v>89974.75</v>
      </c>
      <c r="L13" s="31">
        <v>90293.5</v>
      </c>
      <c r="M13" s="31">
        <v>91570.5</v>
      </c>
      <c r="N13" s="31">
        <v>93389.5</v>
      </c>
      <c r="O13" s="32">
        <f t="shared" ref="O13:O14" si="23">G13/G$12*100</f>
        <v>92.657508166704815</v>
      </c>
      <c r="P13" s="32">
        <f t="shared" ref="P13:P14" si="24">H13/H$12*100</f>
        <v>92.879164620301822</v>
      </c>
      <c r="Q13" s="32">
        <f t="shared" ref="Q13:Q14" si="25">I13/I$12*100</f>
        <v>93.188150829808009</v>
      </c>
      <c r="R13" s="32">
        <f t="shared" ref="R13:R14" si="26">J13/J$12*100</f>
        <v>91.487615469624288</v>
      </c>
      <c r="S13" s="32">
        <f t="shared" ref="S13:S14" si="27">K13/K$12*100</f>
        <v>88.496417348198335</v>
      </c>
      <c r="T13" s="32">
        <f t="shared" ref="T13:T14" si="28">L13/L$12*100</f>
        <v>87.265812630775258</v>
      </c>
      <c r="U13" s="32">
        <f t="shared" si="22"/>
        <v>87.744405210783768</v>
      </c>
      <c r="V13" s="32">
        <f t="shared" si="22"/>
        <v>88.133025996975405</v>
      </c>
    </row>
    <row r="14" spans="1:22" s="23" customFormat="1" ht="31.5" customHeight="1" x14ac:dyDescent="0.25">
      <c r="A14" s="22">
        <v>5</v>
      </c>
      <c r="B14" s="83"/>
      <c r="C14" s="137"/>
      <c r="D14" s="124" t="s">
        <v>117</v>
      </c>
      <c r="E14" s="124"/>
      <c r="F14" s="124"/>
      <c r="G14" s="31">
        <v>7057.5</v>
      </c>
      <c r="H14" s="31">
        <v>6923.75</v>
      </c>
      <c r="I14" s="31">
        <v>6698.75</v>
      </c>
      <c r="J14" s="31">
        <v>8531</v>
      </c>
      <c r="K14" s="31">
        <v>11695.5</v>
      </c>
      <c r="L14" s="31">
        <v>13176</v>
      </c>
      <c r="M14" s="31">
        <v>12789.75</v>
      </c>
      <c r="N14" s="31">
        <v>12575</v>
      </c>
      <c r="O14" s="32">
        <f t="shared" si="23"/>
        <v>7.3422317471546581</v>
      </c>
      <c r="P14" s="32">
        <f t="shared" si="24"/>
        <v>7.1213496493966328</v>
      </c>
      <c r="Q14" s="32">
        <f t="shared" si="25"/>
        <v>6.8121034005857464</v>
      </c>
      <c r="R14" s="32">
        <f t="shared" si="26"/>
        <v>8.512633992161911</v>
      </c>
      <c r="S14" s="32">
        <f t="shared" si="27"/>
        <v>11.50333675943366</v>
      </c>
      <c r="T14" s="32">
        <f t="shared" si="28"/>
        <v>12.734187369224747</v>
      </c>
      <c r="U14" s="32">
        <f t="shared" si="22"/>
        <v>12.255355234978751</v>
      </c>
      <c r="V14" s="32">
        <f t="shared" si="22"/>
        <v>11.867209931651477</v>
      </c>
    </row>
    <row r="15" spans="1:22" s="23" customFormat="1" ht="31.5" customHeight="1" x14ac:dyDescent="0.25">
      <c r="A15" s="22">
        <v>4</v>
      </c>
      <c r="B15" s="80" t="s">
        <v>212</v>
      </c>
      <c r="C15" s="140" t="s">
        <v>115</v>
      </c>
      <c r="D15" s="98" t="s">
        <v>115</v>
      </c>
      <c r="E15" s="99"/>
      <c r="F15" s="100"/>
      <c r="G15" s="35">
        <v>89496.5</v>
      </c>
      <c r="H15" s="35">
        <v>90764</v>
      </c>
      <c r="I15" s="35">
        <v>92112</v>
      </c>
      <c r="J15" s="35">
        <v>92142.25</v>
      </c>
      <c r="K15" s="35">
        <v>90383.5</v>
      </c>
      <c r="L15" s="35">
        <v>90647</v>
      </c>
      <c r="M15" s="35">
        <v>91860.5</v>
      </c>
      <c r="N15" s="35">
        <v>91860.5</v>
      </c>
      <c r="O15" s="36">
        <f t="shared" ref="O15:T15" si="29">G15/G$15*100</f>
        <v>100</v>
      </c>
      <c r="P15" s="36">
        <f t="shared" si="29"/>
        <v>100</v>
      </c>
      <c r="Q15" s="36">
        <f t="shared" si="29"/>
        <v>100</v>
      </c>
      <c r="R15" s="36">
        <f t="shared" si="29"/>
        <v>100</v>
      </c>
      <c r="S15" s="36">
        <f t="shared" si="29"/>
        <v>100</v>
      </c>
      <c r="T15" s="36">
        <f t="shared" si="29"/>
        <v>100</v>
      </c>
      <c r="U15" s="36">
        <f t="shared" ref="U15:V19" si="30">M15/M$15*100</f>
        <v>100</v>
      </c>
      <c r="V15" s="36">
        <f t="shared" si="30"/>
        <v>100</v>
      </c>
    </row>
    <row r="16" spans="1:22" s="8" customFormat="1" ht="31.5" customHeight="1" x14ac:dyDescent="0.25">
      <c r="A16" s="22">
        <v>7</v>
      </c>
      <c r="B16" s="81"/>
      <c r="C16" s="140"/>
      <c r="D16" s="124" t="s">
        <v>118</v>
      </c>
      <c r="E16" s="124"/>
      <c r="F16" s="124"/>
      <c r="G16" s="31">
        <v>62700.5</v>
      </c>
      <c r="H16" s="31">
        <v>63347.25</v>
      </c>
      <c r="I16" s="31">
        <v>64397.25</v>
      </c>
      <c r="J16" s="31">
        <v>63275.25</v>
      </c>
      <c r="K16" s="31">
        <v>61822.5</v>
      </c>
      <c r="L16" s="31">
        <v>61506.75</v>
      </c>
      <c r="M16" s="31">
        <v>61908</v>
      </c>
      <c r="N16" s="31">
        <v>61908</v>
      </c>
      <c r="O16" s="37">
        <f t="shared" ref="O16:O19" si="31">G16/G$15*100</f>
        <v>70.059164324861868</v>
      </c>
      <c r="P16" s="37">
        <f t="shared" ref="P16:P19" si="32">H16/H$15*100</f>
        <v>69.793365210876559</v>
      </c>
      <c r="Q16" s="37">
        <f t="shared" ref="Q16:Q19" si="33">I16/I$15*100</f>
        <v>69.911900729546645</v>
      </c>
      <c r="R16" s="37">
        <f t="shared" ref="R16:R19" si="34">J16/J$15*100</f>
        <v>68.671266438577305</v>
      </c>
      <c r="S16" s="37">
        <f t="shared" ref="S16:S19" si="35">K16/K$15*100</f>
        <v>68.400205789773565</v>
      </c>
      <c r="T16" s="37">
        <f t="shared" ref="T16:T19" si="36">L16/L$15*100</f>
        <v>67.853045329685486</v>
      </c>
      <c r="U16" s="37">
        <f t="shared" si="30"/>
        <v>67.393493394875918</v>
      </c>
      <c r="V16" s="37">
        <f t="shared" si="30"/>
        <v>67.393493394875918</v>
      </c>
    </row>
    <row r="17" spans="1:22" s="8" customFormat="1" ht="31.5" customHeight="1" x14ac:dyDescent="0.25">
      <c r="A17" s="22">
        <v>18</v>
      </c>
      <c r="B17" s="81"/>
      <c r="C17" s="140"/>
      <c r="D17" s="124" t="s">
        <v>161</v>
      </c>
      <c r="E17" s="124"/>
      <c r="F17" s="124"/>
      <c r="G17" s="31">
        <v>3556</v>
      </c>
      <c r="H17" s="31">
        <v>3730</v>
      </c>
      <c r="I17" s="31">
        <v>3786.75</v>
      </c>
      <c r="J17" s="31">
        <v>4021.5</v>
      </c>
      <c r="K17" s="31">
        <v>3915</v>
      </c>
      <c r="L17" s="31">
        <v>4243.25</v>
      </c>
      <c r="M17" s="31">
        <v>4422.75</v>
      </c>
      <c r="N17" s="31">
        <v>4422.75</v>
      </c>
      <c r="O17" s="37">
        <f t="shared" si="31"/>
        <v>3.9733397395428875</v>
      </c>
      <c r="P17" s="37">
        <f t="shared" si="32"/>
        <v>4.109558855934071</v>
      </c>
      <c r="Q17" s="37">
        <f t="shared" si="33"/>
        <v>4.1110278791037</v>
      </c>
      <c r="R17" s="37">
        <f t="shared" si="34"/>
        <v>4.3644473626376605</v>
      </c>
      <c r="S17" s="37">
        <f t="shared" si="35"/>
        <v>4.3315428147836714</v>
      </c>
      <c r="T17" s="37">
        <f t="shared" si="36"/>
        <v>4.6810705263274022</v>
      </c>
      <c r="U17" s="37">
        <f t="shared" si="30"/>
        <v>4.814637412163008</v>
      </c>
      <c r="V17" s="37">
        <f t="shared" si="30"/>
        <v>4.814637412163008</v>
      </c>
    </row>
    <row r="18" spans="1:22" s="8" customFormat="1" ht="31.5" customHeight="1" x14ac:dyDescent="0.25">
      <c r="A18" s="22">
        <v>21</v>
      </c>
      <c r="B18" s="81"/>
      <c r="C18" s="140"/>
      <c r="D18" s="124" t="s">
        <v>163</v>
      </c>
      <c r="E18" s="139"/>
      <c r="F18" s="139"/>
      <c r="G18" s="31">
        <v>20448.75</v>
      </c>
      <c r="H18" s="31">
        <v>20897.25</v>
      </c>
      <c r="I18" s="31">
        <v>21304.75</v>
      </c>
      <c r="J18" s="31">
        <v>22246</v>
      </c>
      <c r="K18" s="31">
        <v>22523.25</v>
      </c>
      <c r="L18" s="31">
        <v>22682.5</v>
      </c>
      <c r="M18" s="31">
        <v>23339.75</v>
      </c>
      <c r="N18" s="31">
        <v>23339.75</v>
      </c>
      <c r="O18" s="37">
        <f t="shared" si="31"/>
        <v>22.848658886101692</v>
      </c>
      <c r="P18" s="37">
        <f t="shared" si="32"/>
        <v>23.023720858490151</v>
      </c>
      <c r="Q18" s="37">
        <f t="shared" si="33"/>
        <v>23.129179694285217</v>
      </c>
      <c r="R18" s="37">
        <f t="shared" si="34"/>
        <v>24.14310481890772</v>
      </c>
      <c r="S18" s="37">
        <f t="shared" si="35"/>
        <v>24.919647944591659</v>
      </c>
      <c r="T18" s="37">
        <f t="shared" si="36"/>
        <v>25.022890994737828</v>
      </c>
      <c r="U18" s="37">
        <f t="shared" si="30"/>
        <v>25.40781946538501</v>
      </c>
      <c r="V18" s="37">
        <f t="shared" si="30"/>
        <v>25.40781946538501</v>
      </c>
    </row>
    <row r="19" spans="1:22" s="8" customFormat="1" ht="31.5" customHeight="1" x14ac:dyDescent="0.25">
      <c r="A19" s="22">
        <v>24</v>
      </c>
      <c r="B19" s="81"/>
      <c r="C19" s="140"/>
      <c r="D19" s="124" t="s">
        <v>127</v>
      </c>
      <c r="E19" s="139" t="s">
        <v>115</v>
      </c>
      <c r="F19" s="139"/>
      <c r="G19" s="31">
        <v>2791</v>
      </c>
      <c r="H19" s="31">
        <v>2789.25</v>
      </c>
      <c r="I19" s="31">
        <v>2623.25</v>
      </c>
      <c r="J19" s="31">
        <v>2600</v>
      </c>
      <c r="K19" s="31">
        <v>2122.25</v>
      </c>
      <c r="L19" s="31">
        <v>2214</v>
      </c>
      <c r="M19" s="31">
        <v>2190.25</v>
      </c>
      <c r="N19" s="31">
        <v>2190.25</v>
      </c>
      <c r="O19" s="37">
        <f t="shared" si="31"/>
        <v>3.1185577089606857</v>
      </c>
      <c r="P19" s="37">
        <f t="shared" si="32"/>
        <v>3.0730796350976157</v>
      </c>
      <c r="Q19" s="37">
        <f t="shared" si="33"/>
        <v>2.8478916970644432</v>
      </c>
      <c r="R19" s="37">
        <f t="shared" si="34"/>
        <v>2.8217240191117541</v>
      </c>
      <c r="S19" s="37">
        <f t="shared" si="35"/>
        <v>2.3480502525350313</v>
      </c>
      <c r="T19" s="37">
        <f t="shared" si="36"/>
        <v>2.4424415590146391</v>
      </c>
      <c r="U19" s="37">
        <f t="shared" si="30"/>
        <v>2.3843218793714382</v>
      </c>
      <c r="V19" s="37">
        <f t="shared" si="30"/>
        <v>2.3843218793714382</v>
      </c>
    </row>
    <row r="20" spans="1:22" s="8" customFormat="1" ht="31.5" customHeight="1" x14ac:dyDescent="0.25">
      <c r="A20" s="22">
        <v>7</v>
      </c>
      <c r="B20" s="80" t="s">
        <v>213</v>
      </c>
      <c r="C20" s="140" t="s">
        <v>118</v>
      </c>
      <c r="D20" s="141" t="s">
        <v>115</v>
      </c>
      <c r="E20" s="141"/>
      <c r="F20" s="141"/>
      <c r="G20" s="35">
        <v>62408.25</v>
      </c>
      <c r="H20" s="35">
        <v>63039.25</v>
      </c>
      <c r="I20" s="35">
        <v>64083.25</v>
      </c>
      <c r="J20" s="35">
        <v>62981.5</v>
      </c>
      <c r="K20" s="35">
        <v>61564.75</v>
      </c>
      <c r="L20" s="35">
        <v>61286</v>
      </c>
      <c r="M20" s="35">
        <v>61725.5</v>
      </c>
      <c r="N20" s="35">
        <v>62633</v>
      </c>
      <c r="O20" s="36">
        <f t="shared" ref="O20:T20" si="37">G20/G$20*100</f>
        <v>100</v>
      </c>
      <c r="P20" s="36">
        <f t="shared" si="37"/>
        <v>100</v>
      </c>
      <c r="Q20" s="36">
        <f t="shared" si="37"/>
        <v>100</v>
      </c>
      <c r="R20" s="36">
        <f t="shared" si="37"/>
        <v>100</v>
      </c>
      <c r="S20" s="36">
        <f t="shared" si="37"/>
        <v>100</v>
      </c>
      <c r="T20" s="36">
        <f t="shared" si="37"/>
        <v>100</v>
      </c>
      <c r="U20" s="36">
        <f t="shared" ref="U20:V23" si="38">M20/M$20*100</f>
        <v>100</v>
      </c>
      <c r="V20" s="36">
        <f t="shared" si="38"/>
        <v>100</v>
      </c>
    </row>
    <row r="21" spans="1:22" s="8" customFormat="1" ht="31.5" customHeight="1" x14ac:dyDescent="0.25">
      <c r="A21" s="22">
        <v>8</v>
      </c>
      <c r="B21" s="81"/>
      <c r="C21" s="140"/>
      <c r="D21" s="124" t="s">
        <v>165</v>
      </c>
      <c r="E21" s="124"/>
      <c r="F21" s="124"/>
      <c r="G21" s="31">
        <v>45179</v>
      </c>
      <c r="H21" s="31">
        <v>45965.5</v>
      </c>
      <c r="I21" s="31">
        <v>46761.75</v>
      </c>
      <c r="J21" s="31">
        <v>45575</v>
      </c>
      <c r="K21" s="31">
        <v>44261.25</v>
      </c>
      <c r="L21" s="31">
        <v>43897.5</v>
      </c>
      <c r="M21" s="31">
        <v>43995.75</v>
      </c>
      <c r="N21" s="31">
        <v>44797.5</v>
      </c>
      <c r="O21" s="32">
        <f t="shared" ref="O21:O23" si="39">G21/G$20*100</f>
        <v>72.392672443146537</v>
      </c>
      <c r="P21" s="32">
        <f t="shared" ref="P21:P23" si="40">H21/H$20*100</f>
        <v>72.915683482909458</v>
      </c>
      <c r="Q21" s="32">
        <f t="shared" ref="Q21:Q23" si="41">I21/I$20*100</f>
        <v>72.970315956197609</v>
      </c>
      <c r="R21" s="32">
        <f t="shared" ref="R21:R23" si="42">J21/J$20*100</f>
        <v>72.362519152449536</v>
      </c>
      <c r="S21" s="32">
        <f t="shared" ref="S21:S23" si="43">K21/K$20*100</f>
        <v>71.89381910914932</v>
      </c>
      <c r="T21" s="32">
        <f t="shared" ref="T21:T23" si="44">L21/L$20*100</f>
        <v>71.627288450869699</v>
      </c>
      <c r="U21" s="32">
        <f t="shared" si="38"/>
        <v>71.276457865873908</v>
      </c>
      <c r="V21" s="32">
        <f t="shared" si="38"/>
        <v>71.523797359219571</v>
      </c>
    </row>
    <row r="22" spans="1:22" s="8" customFormat="1" ht="31.5" customHeight="1" x14ac:dyDescent="0.25">
      <c r="A22" s="22">
        <v>14</v>
      </c>
      <c r="B22" s="81"/>
      <c r="C22" s="140"/>
      <c r="D22" s="124" t="s">
        <v>164</v>
      </c>
      <c r="E22" s="124"/>
      <c r="F22" s="124"/>
      <c r="G22" s="31">
        <v>11120.5</v>
      </c>
      <c r="H22" s="31">
        <v>11117.75</v>
      </c>
      <c r="I22" s="31">
        <v>11377.5</v>
      </c>
      <c r="J22" s="31">
        <v>11356.5</v>
      </c>
      <c r="K22" s="31">
        <v>11159.5</v>
      </c>
      <c r="L22" s="31">
        <v>11233.5</v>
      </c>
      <c r="M22" s="31">
        <v>11505.75</v>
      </c>
      <c r="N22" s="31">
        <v>11586.75</v>
      </c>
      <c r="O22" s="32">
        <f t="shared" si="39"/>
        <v>17.81895823068264</v>
      </c>
      <c r="P22" s="32">
        <f t="shared" si="40"/>
        <v>17.636234568146037</v>
      </c>
      <c r="Q22" s="32">
        <f t="shared" si="41"/>
        <v>17.75424935533076</v>
      </c>
      <c r="R22" s="32">
        <f t="shared" si="42"/>
        <v>18.031485436199517</v>
      </c>
      <c r="S22" s="32">
        <f t="shared" si="43"/>
        <v>18.126444109656905</v>
      </c>
      <c r="T22" s="32">
        <f t="shared" si="44"/>
        <v>18.329634826877264</v>
      </c>
      <c r="U22" s="32">
        <f t="shared" si="38"/>
        <v>18.640189224874646</v>
      </c>
      <c r="V22" s="32">
        <f t="shared" si="38"/>
        <v>18.49943320613734</v>
      </c>
    </row>
    <row r="23" spans="1:22" s="8" customFormat="1" ht="31.5" customHeight="1" x14ac:dyDescent="0.25">
      <c r="A23" s="22">
        <v>11</v>
      </c>
      <c r="B23" s="81"/>
      <c r="C23" s="140"/>
      <c r="D23" s="124" t="s">
        <v>205</v>
      </c>
      <c r="E23" s="124"/>
      <c r="F23" s="124" t="s">
        <v>115</v>
      </c>
      <c r="G23" s="31">
        <v>6108.75</v>
      </c>
      <c r="H23" s="31">
        <v>5956.25</v>
      </c>
      <c r="I23" s="31">
        <v>5946.75</v>
      </c>
      <c r="J23" s="31">
        <v>6082.5</v>
      </c>
      <c r="K23" s="31">
        <v>6210.75</v>
      </c>
      <c r="L23" s="31">
        <v>6194</v>
      </c>
      <c r="M23" s="31">
        <v>6239</v>
      </c>
      <c r="N23" s="31">
        <v>6294.25</v>
      </c>
      <c r="O23" s="32">
        <f t="shared" si="39"/>
        <v>9.7883693261708196</v>
      </c>
      <c r="P23" s="32">
        <f t="shared" si="40"/>
        <v>9.4484785272667438</v>
      </c>
      <c r="Q23" s="32">
        <f t="shared" si="41"/>
        <v>9.2797259814382063</v>
      </c>
      <c r="R23" s="32">
        <f t="shared" si="42"/>
        <v>9.6575978660400281</v>
      </c>
      <c r="S23" s="32">
        <f t="shared" si="43"/>
        <v>10.088159214485563</v>
      </c>
      <c r="T23" s="32">
        <f t="shared" si="44"/>
        <v>10.106712789217767</v>
      </c>
      <c r="U23" s="32">
        <f t="shared" si="38"/>
        <v>10.107654048974897</v>
      </c>
      <c r="V23" s="32">
        <f t="shared" si="38"/>
        <v>10.049414845209395</v>
      </c>
    </row>
    <row r="24" spans="1:22" s="8" customFormat="1" ht="31.5" customHeight="1" x14ac:dyDescent="0.25">
      <c r="A24" s="22">
        <v>8</v>
      </c>
      <c r="B24" s="81"/>
      <c r="C24" s="89" t="s">
        <v>119</v>
      </c>
      <c r="D24" s="126" t="s">
        <v>115</v>
      </c>
      <c r="E24" s="127"/>
      <c r="F24" s="128"/>
      <c r="G24" s="35">
        <v>45392.25</v>
      </c>
      <c r="H24" s="35">
        <v>46187.75</v>
      </c>
      <c r="I24" s="35">
        <v>46987</v>
      </c>
      <c r="J24" s="35">
        <v>45779.25</v>
      </c>
      <c r="K24" s="35">
        <v>44439.5</v>
      </c>
      <c r="L24" s="35">
        <v>44046.5</v>
      </c>
      <c r="M24" s="35">
        <v>44117.75</v>
      </c>
      <c r="N24" s="35">
        <v>44117.75</v>
      </c>
      <c r="O24" s="36">
        <f t="shared" ref="O24:T24" si="45">G24/G$24*100</f>
        <v>100</v>
      </c>
      <c r="P24" s="36">
        <f t="shared" si="45"/>
        <v>100</v>
      </c>
      <c r="Q24" s="36">
        <f t="shared" si="45"/>
        <v>100</v>
      </c>
      <c r="R24" s="36">
        <f t="shared" si="45"/>
        <v>100</v>
      </c>
      <c r="S24" s="36">
        <f t="shared" si="45"/>
        <v>100</v>
      </c>
      <c r="T24" s="36">
        <f t="shared" si="45"/>
        <v>100</v>
      </c>
      <c r="U24" s="36">
        <f t="shared" ref="U24:V26" si="46">M24/M$24*100</f>
        <v>100</v>
      </c>
      <c r="V24" s="36">
        <f t="shared" si="46"/>
        <v>100</v>
      </c>
    </row>
    <row r="25" spans="1:22" s="8" customFormat="1" ht="31.5" customHeight="1" x14ac:dyDescent="0.25">
      <c r="A25" s="22">
        <v>9</v>
      </c>
      <c r="B25" s="81"/>
      <c r="C25" s="89"/>
      <c r="D25" s="124" t="s">
        <v>120</v>
      </c>
      <c r="E25" s="124"/>
      <c r="F25" s="124"/>
      <c r="G25" s="31">
        <v>34308.25</v>
      </c>
      <c r="H25" s="31">
        <v>35352.5</v>
      </c>
      <c r="I25" s="31">
        <v>36609.5</v>
      </c>
      <c r="J25" s="31">
        <v>35698.5</v>
      </c>
      <c r="K25" s="31">
        <v>34292.5</v>
      </c>
      <c r="L25" s="31">
        <v>33339.5</v>
      </c>
      <c r="M25" s="31">
        <v>32929</v>
      </c>
      <c r="N25" s="31">
        <v>32929</v>
      </c>
      <c r="O25" s="32">
        <f t="shared" ref="O25:O26" si="47">G25/G$24*100</f>
        <v>75.581734767498858</v>
      </c>
      <c r="P25" s="32">
        <f t="shared" ref="P25:P26" si="48">H25/H$24*100</f>
        <v>76.540857694951583</v>
      </c>
      <c r="Q25" s="32">
        <f t="shared" ref="Q25:Q26" si="49">I25/I$24*100</f>
        <v>77.914103901079017</v>
      </c>
      <c r="R25" s="32">
        <f t="shared" ref="R25:R26" si="50">J25/J$24*100</f>
        <v>77.979652353413385</v>
      </c>
      <c r="S25" s="32">
        <f t="shared" ref="S25:S26" si="51">K25/K$24*100</f>
        <v>77.166709796464858</v>
      </c>
      <c r="T25" s="32">
        <f t="shared" ref="T25:T26" si="52">L25/L$24*100</f>
        <v>75.691598651425195</v>
      </c>
      <c r="U25" s="32">
        <f t="shared" si="46"/>
        <v>74.638892509250809</v>
      </c>
      <c r="V25" s="32">
        <f t="shared" si="46"/>
        <v>74.638892509250809</v>
      </c>
    </row>
    <row r="26" spans="1:22" s="8" customFormat="1" ht="31.5" customHeight="1" x14ac:dyDescent="0.25">
      <c r="A26" s="22">
        <v>10</v>
      </c>
      <c r="B26" s="81"/>
      <c r="C26" s="89"/>
      <c r="D26" s="124" t="s">
        <v>121</v>
      </c>
      <c r="E26" s="124"/>
      <c r="F26" s="124"/>
      <c r="G26" s="31">
        <v>11083.75</v>
      </c>
      <c r="H26" s="31">
        <v>10835</v>
      </c>
      <c r="I26" s="31">
        <v>10377.5</v>
      </c>
      <c r="J26" s="31">
        <v>10081</v>
      </c>
      <c r="K26" s="31">
        <v>10147.25</v>
      </c>
      <c r="L26" s="31">
        <v>10707.25</v>
      </c>
      <c r="M26" s="31">
        <v>11188.75</v>
      </c>
      <c r="N26" s="31">
        <v>11188.75</v>
      </c>
      <c r="O26" s="32">
        <f t="shared" si="47"/>
        <v>24.417714477691675</v>
      </c>
      <c r="P26" s="32">
        <f t="shared" si="48"/>
        <v>23.45860103598898</v>
      </c>
      <c r="Q26" s="32">
        <f t="shared" si="49"/>
        <v>22.08589609892098</v>
      </c>
      <c r="R26" s="32">
        <f t="shared" si="50"/>
        <v>22.020893745528817</v>
      </c>
      <c r="S26" s="32">
        <f t="shared" si="51"/>
        <v>22.833852766120231</v>
      </c>
      <c r="T26" s="32">
        <f t="shared" si="52"/>
        <v>24.30896893056202</v>
      </c>
      <c r="U26" s="32">
        <f t="shared" si="46"/>
        <v>25.361107490749191</v>
      </c>
      <c r="V26" s="32">
        <f t="shared" si="46"/>
        <v>25.361107490749191</v>
      </c>
    </row>
    <row r="27" spans="1:22" s="8" customFormat="1" ht="31.5" customHeight="1" x14ac:dyDescent="0.25">
      <c r="A27" s="22">
        <v>11</v>
      </c>
      <c r="B27" s="81"/>
      <c r="C27" s="125" t="s">
        <v>166</v>
      </c>
      <c r="D27" s="126" t="s">
        <v>115</v>
      </c>
      <c r="E27" s="127"/>
      <c r="F27" s="128"/>
      <c r="G27" s="35">
        <v>6135.5</v>
      </c>
      <c r="H27" s="35">
        <v>5985.5</v>
      </c>
      <c r="I27" s="35">
        <v>5973</v>
      </c>
      <c r="J27" s="35">
        <v>6078</v>
      </c>
      <c r="K27" s="35">
        <v>6169.5</v>
      </c>
      <c r="L27" s="35">
        <v>6177.25</v>
      </c>
      <c r="M27" s="35">
        <v>6241.75</v>
      </c>
      <c r="N27" s="35">
        <v>6241.75</v>
      </c>
      <c r="O27" s="36">
        <f t="shared" ref="O27:T27" si="53">G27/G$27*100</f>
        <v>100</v>
      </c>
      <c r="P27" s="36">
        <f t="shared" si="53"/>
        <v>100</v>
      </c>
      <c r="Q27" s="36">
        <f t="shared" si="53"/>
        <v>100</v>
      </c>
      <c r="R27" s="36">
        <f t="shared" si="53"/>
        <v>100</v>
      </c>
      <c r="S27" s="36">
        <f t="shared" si="53"/>
        <v>100</v>
      </c>
      <c r="T27" s="36">
        <f t="shared" si="53"/>
        <v>100</v>
      </c>
      <c r="U27" s="36">
        <f t="shared" ref="U27:V29" si="54">M27/M$27*100</f>
        <v>100</v>
      </c>
      <c r="V27" s="36">
        <f t="shared" si="54"/>
        <v>100</v>
      </c>
    </row>
    <row r="28" spans="1:22" s="8" customFormat="1" ht="31.5" customHeight="1" x14ac:dyDescent="0.25">
      <c r="A28" s="22">
        <v>12</v>
      </c>
      <c r="B28" s="81"/>
      <c r="C28" s="125"/>
      <c r="D28" s="124" t="s">
        <v>120</v>
      </c>
      <c r="E28" s="124"/>
      <c r="F28" s="124"/>
      <c r="G28" s="31">
        <v>1931.75</v>
      </c>
      <c r="H28" s="31">
        <v>1848.5</v>
      </c>
      <c r="I28" s="31">
        <v>1899.75</v>
      </c>
      <c r="J28" s="31">
        <v>1959.75</v>
      </c>
      <c r="K28" s="31">
        <v>2052.25</v>
      </c>
      <c r="L28" s="31">
        <v>1870.75</v>
      </c>
      <c r="M28" s="31">
        <v>1821.75</v>
      </c>
      <c r="N28" s="31">
        <v>1821.75</v>
      </c>
      <c r="O28" s="32">
        <f t="shared" ref="O28:O29" si="55">G28/G$27*100</f>
        <v>31.484801564664654</v>
      </c>
      <c r="P28" s="32">
        <f t="shared" ref="P28:P29" si="56">H28/H$27*100</f>
        <v>30.882967170662432</v>
      </c>
      <c r="Q28" s="32">
        <f t="shared" ref="Q28:Q29" si="57">I28/I$27*100</f>
        <v>31.805625313912607</v>
      </c>
      <c r="R28" s="32">
        <f t="shared" ref="R28:R29" si="58">J28/J$27*100</f>
        <v>32.243336623889434</v>
      </c>
      <c r="S28" s="32">
        <f t="shared" ref="S28:S29" si="59">K28/K$27*100</f>
        <v>33.264446065321337</v>
      </c>
      <c r="T28" s="32">
        <f t="shared" ref="T28:T29" si="60">L28/L$27*100</f>
        <v>30.284511716378649</v>
      </c>
      <c r="U28" s="32">
        <f t="shared" si="54"/>
        <v>29.186526214603276</v>
      </c>
      <c r="V28" s="32">
        <f t="shared" si="54"/>
        <v>29.186526214603276</v>
      </c>
    </row>
    <row r="29" spans="1:22" s="8" customFormat="1" ht="31.5" customHeight="1" x14ac:dyDescent="0.25">
      <c r="A29" s="22">
        <v>13</v>
      </c>
      <c r="B29" s="81"/>
      <c r="C29" s="125"/>
      <c r="D29" s="124" t="s">
        <v>121</v>
      </c>
      <c r="E29" s="124"/>
      <c r="F29" s="124"/>
      <c r="G29" s="31">
        <v>4204</v>
      </c>
      <c r="H29" s="31">
        <v>4137</v>
      </c>
      <c r="I29" s="31">
        <v>4072.75</v>
      </c>
      <c r="J29" s="31">
        <v>4118.5</v>
      </c>
      <c r="K29" s="31">
        <v>4117.25</v>
      </c>
      <c r="L29" s="31">
        <v>4306.25</v>
      </c>
      <c r="M29" s="31">
        <v>4420</v>
      </c>
      <c r="N29" s="31">
        <v>4420</v>
      </c>
      <c r="O29" s="32">
        <f t="shared" si="55"/>
        <v>68.519273082878328</v>
      </c>
      <c r="P29" s="32">
        <f t="shared" si="56"/>
        <v>69.11703282933756</v>
      </c>
      <c r="Q29" s="32">
        <f t="shared" si="57"/>
        <v>68.186003683241253</v>
      </c>
      <c r="R29" s="32">
        <f t="shared" si="58"/>
        <v>67.760776571240541</v>
      </c>
      <c r="S29" s="32">
        <f t="shared" si="59"/>
        <v>66.735553934678663</v>
      </c>
      <c r="T29" s="32">
        <f t="shared" si="60"/>
        <v>69.711441175280271</v>
      </c>
      <c r="U29" s="32">
        <f t="shared" si="54"/>
        <v>70.813473785396724</v>
      </c>
      <c r="V29" s="32">
        <f t="shared" si="54"/>
        <v>70.813473785396724</v>
      </c>
    </row>
    <row r="30" spans="1:22" s="8" customFormat="1" ht="31.5" customHeight="1" x14ac:dyDescent="0.25">
      <c r="A30" s="22">
        <v>14</v>
      </c>
      <c r="B30" s="81"/>
      <c r="C30" s="89" t="s">
        <v>122</v>
      </c>
      <c r="D30" s="126" t="s">
        <v>115</v>
      </c>
      <c r="E30" s="127"/>
      <c r="F30" s="128"/>
      <c r="G30" s="35">
        <v>11120.5</v>
      </c>
      <c r="H30" s="35">
        <v>11117.75</v>
      </c>
      <c r="I30" s="35">
        <v>11377.5</v>
      </c>
      <c r="J30" s="35">
        <v>11356.5</v>
      </c>
      <c r="K30" s="35">
        <v>11159.5</v>
      </c>
      <c r="L30" s="35">
        <v>11233.5</v>
      </c>
      <c r="M30" s="35">
        <v>11505.75</v>
      </c>
      <c r="N30" s="35">
        <v>11586.75</v>
      </c>
      <c r="O30" s="36">
        <f t="shared" ref="O30:T30" si="61">G30/G$30*100</f>
        <v>100</v>
      </c>
      <c r="P30" s="36">
        <f t="shared" si="61"/>
        <v>100</v>
      </c>
      <c r="Q30" s="36">
        <f t="shared" si="61"/>
        <v>100</v>
      </c>
      <c r="R30" s="36">
        <f t="shared" si="61"/>
        <v>100</v>
      </c>
      <c r="S30" s="36">
        <f t="shared" si="61"/>
        <v>100</v>
      </c>
      <c r="T30" s="36">
        <f t="shared" si="61"/>
        <v>100</v>
      </c>
      <c r="U30" s="36">
        <f t="shared" ref="U30:V33" si="62">M30/M$30*100</f>
        <v>100</v>
      </c>
      <c r="V30" s="36">
        <f t="shared" si="62"/>
        <v>100</v>
      </c>
    </row>
    <row r="31" spans="1:22" s="8" customFormat="1" ht="31.5" customHeight="1" x14ac:dyDescent="0.25">
      <c r="A31" s="22">
        <v>15</v>
      </c>
      <c r="B31" s="81"/>
      <c r="C31" s="89"/>
      <c r="D31" s="124" t="s">
        <v>120</v>
      </c>
      <c r="E31" s="124"/>
      <c r="F31" s="124"/>
      <c r="G31" s="31">
        <v>1422.5</v>
      </c>
      <c r="H31" s="31">
        <v>1352.75</v>
      </c>
      <c r="I31" s="31">
        <v>1332.5</v>
      </c>
      <c r="J31" s="31">
        <v>1275</v>
      </c>
      <c r="K31" s="31">
        <v>1142.5</v>
      </c>
      <c r="L31" s="31">
        <v>1178.25</v>
      </c>
      <c r="M31" s="31">
        <v>1244.75</v>
      </c>
      <c r="N31" s="31">
        <v>1253</v>
      </c>
      <c r="O31" s="32">
        <f t="shared" ref="O31:O33" si="63">G31/G$30*100</f>
        <v>12.791691021087182</v>
      </c>
      <c r="P31" s="32">
        <f t="shared" ref="P31:P33" si="64">H31/H$30*100</f>
        <v>12.167479930741381</v>
      </c>
      <c r="Q31" s="32">
        <f t="shared" ref="Q31:Q33" si="65">I31/I$30*100</f>
        <v>11.711711711711711</v>
      </c>
      <c r="R31" s="32">
        <f t="shared" ref="R31:R33" si="66">J31/J$30*100</f>
        <v>11.227050587769119</v>
      </c>
      <c r="S31" s="32">
        <f t="shared" ref="S31:S33" si="67">K31/K$30*100</f>
        <v>10.237913885030691</v>
      </c>
      <c r="T31" s="32">
        <f t="shared" ref="T31:T33" si="68">L31/L$30*100</f>
        <v>10.488716784617438</v>
      </c>
      <c r="U31" s="32">
        <f t="shared" si="62"/>
        <v>10.818503791582469</v>
      </c>
      <c r="V31" s="32">
        <f t="shared" si="62"/>
        <v>10.814076423500982</v>
      </c>
    </row>
    <row r="32" spans="1:22" s="8" customFormat="1" ht="31.5" customHeight="1" x14ac:dyDescent="0.25">
      <c r="A32" s="22">
        <v>16</v>
      </c>
      <c r="B32" s="81"/>
      <c r="C32" s="89"/>
      <c r="D32" s="124" t="s">
        <v>123</v>
      </c>
      <c r="E32" s="124"/>
      <c r="F32" s="124"/>
      <c r="G32" s="31">
        <v>7569.5</v>
      </c>
      <c r="H32" s="31">
        <v>7626</v>
      </c>
      <c r="I32" s="31">
        <v>7824.5</v>
      </c>
      <c r="J32" s="31">
        <v>7848.25</v>
      </c>
      <c r="K32" s="31">
        <v>7904.75</v>
      </c>
      <c r="L32" s="31">
        <v>7785.25</v>
      </c>
      <c r="M32" s="31">
        <v>7852.5</v>
      </c>
      <c r="N32" s="31">
        <v>7912.25</v>
      </c>
      <c r="O32" s="32">
        <f t="shared" si="63"/>
        <v>68.067982554741249</v>
      </c>
      <c r="P32" s="32">
        <f t="shared" si="64"/>
        <v>68.593015673135298</v>
      </c>
      <c r="Q32" s="32">
        <f t="shared" si="65"/>
        <v>68.77169852779609</v>
      </c>
      <c r="R32" s="32">
        <f t="shared" si="66"/>
        <v>69.107999823889401</v>
      </c>
      <c r="S32" s="32">
        <f t="shared" si="67"/>
        <v>70.834266768224381</v>
      </c>
      <c r="T32" s="32">
        <f t="shared" si="68"/>
        <v>69.303867895135085</v>
      </c>
      <c r="U32" s="32">
        <f t="shared" si="62"/>
        <v>68.248484453425462</v>
      </c>
      <c r="V32" s="32">
        <f t="shared" si="62"/>
        <v>68.287052020627016</v>
      </c>
    </row>
    <row r="33" spans="1:22" s="8" customFormat="1" ht="31.5" customHeight="1" x14ac:dyDescent="0.25">
      <c r="A33" s="22">
        <v>17</v>
      </c>
      <c r="B33" s="81"/>
      <c r="C33" s="89"/>
      <c r="D33" s="124" t="s">
        <v>121</v>
      </c>
      <c r="E33" s="124"/>
      <c r="F33" s="124"/>
      <c r="G33" s="31">
        <v>2128.5</v>
      </c>
      <c r="H33" s="31">
        <v>2138.75</v>
      </c>
      <c r="I33" s="31">
        <v>2221</v>
      </c>
      <c r="J33" s="31">
        <v>2233.25</v>
      </c>
      <c r="K33" s="31">
        <v>2111.75</v>
      </c>
      <c r="L33" s="31">
        <v>2270.25</v>
      </c>
      <c r="M33" s="31">
        <v>2408.5</v>
      </c>
      <c r="N33" s="31">
        <v>2421.75</v>
      </c>
      <c r="O33" s="32">
        <f t="shared" si="63"/>
        <v>19.140326424171576</v>
      </c>
      <c r="P33" s="32">
        <f t="shared" si="64"/>
        <v>19.237255739695534</v>
      </c>
      <c r="Q33" s="32">
        <f t="shared" si="65"/>
        <v>19.520984399033178</v>
      </c>
      <c r="R33" s="32">
        <f t="shared" si="66"/>
        <v>19.664949588341479</v>
      </c>
      <c r="S33" s="32">
        <f t="shared" si="67"/>
        <v>18.923338859267886</v>
      </c>
      <c r="T33" s="32">
        <f t="shared" si="68"/>
        <v>20.209640806516223</v>
      </c>
      <c r="U33" s="32">
        <f t="shared" si="62"/>
        <v>20.933011754992069</v>
      </c>
      <c r="V33" s="32">
        <f t="shared" si="62"/>
        <v>20.901029192828013</v>
      </c>
    </row>
    <row r="34" spans="1:22" s="8" customFormat="1" ht="31.5" customHeight="1" x14ac:dyDescent="0.25">
      <c r="A34" s="22">
        <v>18</v>
      </c>
      <c r="B34" s="82" t="s">
        <v>214</v>
      </c>
      <c r="C34" s="125" t="s">
        <v>161</v>
      </c>
      <c r="D34" s="138" t="s">
        <v>115</v>
      </c>
      <c r="E34" s="138"/>
      <c r="F34" s="138"/>
      <c r="G34" s="35">
        <v>3537</v>
      </c>
      <c r="H34" s="35">
        <v>3710.5</v>
      </c>
      <c r="I34" s="35">
        <v>3768</v>
      </c>
      <c r="J34" s="35">
        <v>4001.25</v>
      </c>
      <c r="K34" s="35">
        <v>3897.25</v>
      </c>
      <c r="L34" s="35">
        <v>4225.25</v>
      </c>
      <c r="M34" s="35">
        <v>4409</v>
      </c>
      <c r="N34" s="35">
        <v>4403.5</v>
      </c>
      <c r="O34" s="22"/>
      <c r="P34" s="22"/>
      <c r="Q34" s="22"/>
      <c r="R34" s="22"/>
      <c r="S34" s="36">
        <f>K34/K$34*100</f>
        <v>100</v>
      </c>
      <c r="T34" s="36">
        <f>L34/L$34*100</f>
        <v>100</v>
      </c>
      <c r="U34" s="36">
        <f t="shared" ref="U34:V36" si="69">M34/M$34*100</f>
        <v>100</v>
      </c>
      <c r="V34" s="36">
        <f t="shared" si="69"/>
        <v>100</v>
      </c>
    </row>
    <row r="35" spans="1:22" s="8" customFormat="1" ht="31.5" customHeight="1" x14ac:dyDescent="0.25">
      <c r="A35" s="22">
        <v>19</v>
      </c>
      <c r="B35" s="82"/>
      <c r="C35" s="125"/>
      <c r="D35" s="124" t="s">
        <v>124</v>
      </c>
      <c r="E35" s="124"/>
      <c r="F35" s="124"/>
      <c r="G35" s="22"/>
      <c r="H35" s="22"/>
      <c r="I35" s="22"/>
      <c r="J35" s="22"/>
      <c r="K35" s="31">
        <v>3247</v>
      </c>
      <c r="L35" s="31">
        <v>3396.75</v>
      </c>
      <c r="M35" s="31">
        <v>3508.5</v>
      </c>
      <c r="N35" s="31">
        <v>3571.5</v>
      </c>
      <c r="O35" s="22"/>
      <c r="P35" s="22"/>
      <c r="Q35" s="22"/>
      <c r="R35" s="22"/>
      <c r="S35" s="32">
        <f t="shared" ref="S35:S36" si="70">K35/K$34*100</f>
        <v>83.31515812431843</v>
      </c>
      <c r="T35" s="32">
        <f t="shared" ref="T35:T36" si="71">L35/L$34*100</f>
        <v>80.391692799242648</v>
      </c>
      <c r="U35" s="32">
        <f t="shared" si="69"/>
        <v>79.575867543660692</v>
      </c>
      <c r="V35" s="32">
        <f t="shared" si="69"/>
        <v>81.105938458044733</v>
      </c>
    </row>
    <row r="36" spans="1:22" s="8" customFormat="1" ht="31.5" customHeight="1" x14ac:dyDescent="0.25">
      <c r="A36" s="22">
        <v>20</v>
      </c>
      <c r="B36" s="82"/>
      <c r="C36" s="125"/>
      <c r="D36" s="124" t="s">
        <v>125</v>
      </c>
      <c r="E36" s="124"/>
      <c r="F36" s="124"/>
      <c r="G36" s="22"/>
      <c r="H36" s="22"/>
      <c r="I36" s="22"/>
      <c r="J36" s="22"/>
      <c r="K36" s="31">
        <v>650.25</v>
      </c>
      <c r="L36" s="31">
        <v>828.75</v>
      </c>
      <c r="M36" s="31">
        <v>901.25</v>
      </c>
      <c r="N36" s="31">
        <v>832</v>
      </c>
      <c r="O36" s="22"/>
      <c r="P36" s="22"/>
      <c r="Q36" s="22"/>
      <c r="R36" s="22"/>
      <c r="S36" s="32">
        <f t="shared" si="70"/>
        <v>16.68484187568157</v>
      </c>
      <c r="T36" s="32">
        <f t="shared" si="71"/>
        <v>19.614224010413587</v>
      </c>
      <c r="U36" s="32">
        <f t="shared" si="69"/>
        <v>20.441143116352915</v>
      </c>
      <c r="V36" s="32">
        <f t="shared" si="69"/>
        <v>18.894061541955264</v>
      </c>
    </row>
    <row r="37" spans="1:22" s="8" customFormat="1" ht="31.5" customHeight="1" x14ac:dyDescent="0.25">
      <c r="A37" s="22">
        <v>21</v>
      </c>
      <c r="B37" s="82"/>
      <c r="C37" s="125" t="s">
        <v>126</v>
      </c>
      <c r="D37" s="126" t="s">
        <v>115</v>
      </c>
      <c r="E37" s="127"/>
      <c r="F37" s="128"/>
      <c r="G37" s="35">
        <v>20346.5</v>
      </c>
      <c r="H37" s="35">
        <v>20784</v>
      </c>
      <c r="I37" s="35">
        <v>21183</v>
      </c>
      <c r="J37" s="35">
        <v>22123</v>
      </c>
      <c r="K37" s="35">
        <v>22408.5</v>
      </c>
      <c r="L37" s="35">
        <v>22586.25</v>
      </c>
      <c r="M37" s="35">
        <v>23262.5</v>
      </c>
      <c r="N37" s="35">
        <v>24220.5</v>
      </c>
      <c r="O37" s="22"/>
      <c r="P37" s="22"/>
      <c r="Q37" s="22"/>
      <c r="R37" s="22"/>
      <c r="S37" s="36">
        <f>K37/K$37*100</f>
        <v>100</v>
      </c>
      <c r="T37" s="36">
        <f>L37/L$37*100</f>
        <v>100</v>
      </c>
      <c r="U37" s="36">
        <f t="shared" ref="U37:V39" si="72">M37/M$37*100</f>
        <v>100</v>
      </c>
      <c r="V37" s="36">
        <f t="shared" si="72"/>
        <v>100</v>
      </c>
    </row>
    <row r="38" spans="1:22" s="8" customFormat="1" ht="31.5" customHeight="1" x14ac:dyDescent="0.25">
      <c r="A38" s="22">
        <v>22</v>
      </c>
      <c r="B38" s="82"/>
      <c r="C38" s="125"/>
      <c r="D38" s="124" t="s">
        <v>124</v>
      </c>
      <c r="E38" s="124"/>
      <c r="F38" s="124"/>
      <c r="G38" s="22"/>
      <c r="H38" s="22"/>
      <c r="I38" s="22"/>
      <c r="J38" s="22"/>
      <c r="K38" s="31">
        <v>4292.75</v>
      </c>
      <c r="L38" s="31">
        <v>4224.75</v>
      </c>
      <c r="M38" s="31">
        <v>4513.25</v>
      </c>
      <c r="N38" s="31">
        <v>4885.75</v>
      </c>
      <c r="O38" s="22"/>
      <c r="P38" s="22"/>
      <c r="Q38" s="22"/>
      <c r="R38" s="22"/>
      <c r="S38" s="32">
        <f t="shared" ref="S38:S39" si="73">K38/K$37*100</f>
        <v>19.156793181158935</v>
      </c>
      <c r="T38" s="32">
        <f t="shared" ref="T38:T39" si="74">L38/L$37*100</f>
        <v>18.704964303503239</v>
      </c>
      <c r="U38" s="32">
        <f t="shared" si="72"/>
        <v>19.401397098334229</v>
      </c>
      <c r="V38" s="32">
        <f t="shared" si="72"/>
        <v>20.171961767923865</v>
      </c>
    </row>
    <row r="39" spans="1:22" s="8" customFormat="1" ht="31.5" customHeight="1" x14ac:dyDescent="0.25">
      <c r="A39" s="22">
        <v>23</v>
      </c>
      <c r="B39" s="82"/>
      <c r="C39" s="125"/>
      <c r="D39" s="124" t="s">
        <v>125</v>
      </c>
      <c r="E39" s="124"/>
      <c r="F39" s="124"/>
      <c r="G39" s="22"/>
      <c r="H39" s="22"/>
      <c r="I39" s="22"/>
      <c r="J39" s="22"/>
      <c r="K39" s="31">
        <v>18116</v>
      </c>
      <c r="L39" s="31">
        <v>18361</v>
      </c>
      <c r="M39" s="31">
        <v>18749.25</v>
      </c>
      <c r="N39" s="31">
        <v>19335</v>
      </c>
      <c r="O39" s="22"/>
      <c r="P39" s="22"/>
      <c r="Q39" s="22"/>
      <c r="R39" s="22"/>
      <c r="S39" s="32">
        <f t="shared" si="73"/>
        <v>80.844322466921042</v>
      </c>
      <c r="T39" s="32">
        <f t="shared" si="74"/>
        <v>81.292821960263439</v>
      </c>
      <c r="U39" s="32">
        <f t="shared" si="72"/>
        <v>80.598602901665771</v>
      </c>
      <c r="V39" s="32">
        <f t="shared" si="72"/>
        <v>79.829070415557069</v>
      </c>
    </row>
    <row r="40" spans="1:22" s="23" customFormat="1" ht="31.5" customHeight="1" x14ac:dyDescent="0.25">
      <c r="A40" s="22">
        <v>4</v>
      </c>
      <c r="B40" s="82" t="s">
        <v>215</v>
      </c>
      <c r="C40" s="96" t="s">
        <v>167</v>
      </c>
      <c r="D40" s="98" t="s">
        <v>115</v>
      </c>
      <c r="E40" s="99"/>
      <c r="F40" s="100"/>
      <c r="G40" s="35">
        <v>89064.25</v>
      </c>
      <c r="H40" s="35">
        <v>90302</v>
      </c>
      <c r="I40" s="35">
        <v>91637.5</v>
      </c>
      <c r="J40" s="35">
        <v>91685</v>
      </c>
      <c r="K40" s="35">
        <v>89974.75</v>
      </c>
      <c r="L40" s="35">
        <v>90293.5</v>
      </c>
      <c r="M40" s="35">
        <v>91570.5</v>
      </c>
      <c r="N40" s="35">
        <v>93389.5</v>
      </c>
      <c r="O40" s="36">
        <f t="shared" ref="O40:T40" si="75">G40/G$40*100</f>
        <v>100</v>
      </c>
      <c r="P40" s="36">
        <f t="shared" si="75"/>
        <v>100</v>
      </c>
      <c r="Q40" s="36">
        <f t="shared" si="75"/>
        <v>100</v>
      </c>
      <c r="R40" s="36">
        <f t="shared" si="75"/>
        <v>100</v>
      </c>
      <c r="S40" s="36">
        <f t="shared" si="75"/>
        <v>100</v>
      </c>
      <c r="T40" s="36">
        <f t="shared" si="75"/>
        <v>100</v>
      </c>
      <c r="U40" s="36">
        <f t="shared" ref="U40:V50" si="76">M40/M$40*100</f>
        <v>100</v>
      </c>
      <c r="V40" s="36">
        <f t="shared" si="76"/>
        <v>100</v>
      </c>
    </row>
    <row r="41" spans="1:22" s="8" customFormat="1" ht="31.5" customHeight="1" x14ac:dyDescent="0.25">
      <c r="A41" s="22">
        <v>25</v>
      </c>
      <c r="B41" s="82"/>
      <c r="C41" s="97"/>
      <c r="D41" s="113" t="s">
        <v>128</v>
      </c>
      <c r="E41" s="113"/>
      <c r="F41" s="114"/>
      <c r="G41" s="31">
        <v>10269.75</v>
      </c>
      <c r="H41" s="31">
        <v>10139.75</v>
      </c>
      <c r="I41" s="31">
        <v>9520</v>
      </c>
      <c r="J41" s="31">
        <v>9394.5</v>
      </c>
      <c r="K41" s="31">
        <v>9118.25</v>
      </c>
      <c r="L41" s="31">
        <v>8529</v>
      </c>
      <c r="M41" s="31">
        <v>8477.75</v>
      </c>
      <c r="N41" s="31">
        <v>8480.25</v>
      </c>
      <c r="O41" s="32">
        <f t="shared" ref="O41:O50" si="77">G41/G$40*100</f>
        <v>11.530720799872002</v>
      </c>
      <c r="P41" s="32">
        <f t="shared" ref="P41:P50" si="78">H41/H$40*100</f>
        <v>11.228710327567496</v>
      </c>
      <c r="Q41" s="32">
        <f t="shared" ref="Q41:Q50" si="79">I41/I$40*100</f>
        <v>10.388760060019097</v>
      </c>
      <c r="R41" s="32">
        <f t="shared" ref="R41:R50" si="80">J41/J$40*100</f>
        <v>10.246496155314391</v>
      </c>
      <c r="S41" s="32">
        <f t="shared" ref="S41:S50" si="81">K41/K$40*100</f>
        <v>10.134232104006957</v>
      </c>
      <c r="T41" s="32">
        <f t="shared" ref="T41:T50" si="82">L41/L$40*100</f>
        <v>9.4458626589953862</v>
      </c>
      <c r="U41" s="32">
        <f t="shared" si="76"/>
        <v>9.2581672045036338</v>
      </c>
      <c r="V41" s="32">
        <f t="shared" si="76"/>
        <v>9.0805176170768664</v>
      </c>
    </row>
    <row r="42" spans="1:22" s="8" customFormat="1" ht="31.5" customHeight="1" x14ac:dyDescent="0.25">
      <c r="A42" s="22">
        <v>26</v>
      </c>
      <c r="B42" s="82"/>
      <c r="C42" s="97"/>
      <c r="D42" s="113" t="s">
        <v>129</v>
      </c>
      <c r="E42" s="113"/>
      <c r="F42" s="114"/>
      <c r="G42" s="31">
        <v>13019.5</v>
      </c>
      <c r="H42" s="31">
        <v>12849</v>
      </c>
      <c r="I42" s="31">
        <v>13182.5</v>
      </c>
      <c r="J42" s="31">
        <v>12844.75</v>
      </c>
      <c r="K42" s="31">
        <v>11551.75</v>
      </c>
      <c r="L42" s="31">
        <v>11689.5</v>
      </c>
      <c r="M42" s="31">
        <v>11767.5</v>
      </c>
      <c r="N42" s="31">
        <v>11968.25</v>
      </c>
      <c r="O42" s="32">
        <f t="shared" si="77"/>
        <v>14.618098732095088</v>
      </c>
      <c r="P42" s="32">
        <f t="shared" si="78"/>
        <v>14.228920732652655</v>
      </c>
      <c r="Q42" s="32">
        <f t="shared" si="79"/>
        <v>14.385486291092619</v>
      </c>
      <c r="R42" s="32">
        <f t="shared" si="80"/>
        <v>14.009652614931559</v>
      </c>
      <c r="S42" s="32">
        <f t="shared" si="81"/>
        <v>12.83887979683189</v>
      </c>
      <c r="T42" s="32">
        <f t="shared" si="82"/>
        <v>12.946114615116262</v>
      </c>
      <c r="U42" s="32">
        <f t="shared" si="76"/>
        <v>12.850754336822447</v>
      </c>
      <c r="V42" s="32">
        <f t="shared" si="76"/>
        <v>12.815412867613595</v>
      </c>
    </row>
    <row r="43" spans="1:22" s="8" customFormat="1" ht="31.5" customHeight="1" x14ac:dyDescent="0.25">
      <c r="A43" s="22">
        <v>27</v>
      </c>
      <c r="B43" s="82"/>
      <c r="C43" s="97"/>
      <c r="D43" s="113" t="s">
        <v>130</v>
      </c>
      <c r="E43" s="113"/>
      <c r="F43" s="114"/>
      <c r="G43" s="31">
        <v>7444.5</v>
      </c>
      <c r="H43" s="31">
        <v>7844.5</v>
      </c>
      <c r="I43" s="31">
        <v>7771</v>
      </c>
      <c r="J43" s="31">
        <v>7471</v>
      </c>
      <c r="K43" s="31">
        <v>7266.5</v>
      </c>
      <c r="L43" s="31">
        <v>6822.5</v>
      </c>
      <c r="M43" s="31">
        <v>6664</v>
      </c>
      <c r="N43" s="31">
        <v>6700.5</v>
      </c>
      <c r="O43" s="32">
        <f t="shared" si="77"/>
        <v>8.3585726034856851</v>
      </c>
      <c r="P43" s="32">
        <f t="shared" si="78"/>
        <v>8.6869615290912723</v>
      </c>
      <c r="Q43" s="32">
        <f t="shared" si="79"/>
        <v>8.4801527758832353</v>
      </c>
      <c r="R43" s="32">
        <f t="shared" si="80"/>
        <v>8.1485521077602669</v>
      </c>
      <c r="S43" s="32">
        <f t="shared" si="81"/>
        <v>8.0761546989572075</v>
      </c>
      <c r="T43" s="32">
        <f t="shared" si="82"/>
        <v>7.5559148775936249</v>
      </c>
      <c r="U43" s="32">
        <f t="shared" si="76"/>
        <v>7.2774528914879788</v>
      </c>
      <c r="V43" s="32">
        <f t="shared" si="76"/>
        <v>7.1747894570588775</v>
      </c>
    </row>
    <row r="44" spans="1:22" s="8" customFormat="1" ht="31.5" customHeight="1" x14ac:dyDescent="0.25">
      <c r="A44" s="22">
        <v>28</v>
      </c>
      <c r="B44" s="82"/>
      <c r="C44" s="97"/>
      <c r="D44" s="113" t="s">
        <v>131</v>
      </c>
      <c r="E44" s="113"/>
      <c r="F44" s="114"/>
      <c r="G44" s="31">
        <v>16524.75</v>
      </c>
      <c r="H44" s="31">
        <v>17043</v>
      </c>
      <c r="I44" s="31">
        <v>17328.75</v>
      </c>
      <c r="J44" s="31">
        <v>17496.25</v>
      </c>
      <c r="K44" s="31">
        <v>17320</v>
      </c>
      <c r="L44" s="31">
        <v>17432.75</v>
      </c>
      <c r="M44" s="31">
        <v>17488.75</v>
      </c>
      <c r="N44" s="31">
        <v>17678.75</v>
      </c>
      <c r="O44" s="32">
        <f t="shared" si="77"/>
        <v>18.553740698428381</v>
      </c>
      <c r="P44" s="32">
        <f t="shared" si="78"/>
        <v>18.873336138734469</v>
      </c>
      <c r="Q44" s="32">
        <f t="shared" si="79"/>
        <v>18.910107761560496</v>
      </c>
      <c r="R44" s="32">
        <f t="shared" si="80"/>
        <v>19.083001581501883</v>
      </c>
      <c r="S44" s="32">
        <f t="shared" si="81"/>
        <v>19.249845095429553</v>
      </c>
      <c r="T44" s="32">
        <f t="shared" si="82"/>
        <v>19.306760730285124</v>
      </c>
      <c r="U44" s="32">
        <f t="shared" si="76"/>
        <v>19.098672607444538</v>
      </c>
      <c r="V44" s="32">
        <f t="shared" si="76"/>
        <v>18.930125977759811</v>
      </c>
    </row>
    <row r="45" spans="1:22" s="8" customFormat="1" ht="31.5" customHeight="1" x14ac:dyDescent="0.25">
      <c r="A45" s="22">
        <v>29</v>
      </c>
      <c r="B45" s="82"/>
      <c r="C45" s="97"/>
      <c r="D45" s="113" t="s">
        <v>132</v>
      </c>
      <c r="E45" s="113"/>
      <c r="F45" s="114"/>
      <c r="G45" s="31">
        <v>4100.25</v>
      </c>
      <c r="H45" s="31">
        <v>4219.25</v>
      </c>
      <c r="I45" s="31">
        <v>4179</v>
      </c>
      <c r="J45" s="31">
        <v>4320.75</v>
      </c>
      <c r="K45" s="31">
        <v>4502.25</v>
      </c>
      <c r="L45" s="31">
        <v>4558.25</v>
      </c>
      <c r="M45" s="31">
        <v>4642.25</v>
      </c>
      <c r="N45" s="31">
        <v>4854.5</v>
      </c>
      <c r="O45" s="32">
        <f t="shared" si="77"/>
        <v>4.6036990150368977</v>
      </c>
      <c r="P45" s="32">
        <f t="shared" si="78"/>
        <v>4.6723771345042193</v>
      </c>
      <c r="Q45" s="32">
        <f t="shared" si="79"/>
        <v>4.5603601145819121</v>
      </c>
      <c r="R45" s="32">
        <f t="shared" si="80"/>
        <v>4.7126029339586628</v>
      </c>
      <c r="S45" s="32">
        <f t="shared" si="81"/>
        <v>5.0039038730310441</v>
      </c>
      <c r="T45" s="32">
        <f t="shared" si="82"/>
        <v>5.0482592877671149</v>
      </c>
      <c r="U45" s="32">
        <f t="shared" si="76"/>
        <v>5.0695911893022316</v>
      </c>
      <c r="V45" s="32">
        <f t="shared" si="76"/>
        <v>5.1981218445328441</v>
      </c>
    </row>
    <row r="46" spans="1:22" s="8" customFormat="1" ht="31.5" customHeight="1" x14ac:dyDescent="0.25">
      <c r="A46" s="22">
        <v>30</v>
      </c>
      <c r="B46" s="82"/>
      <c r="C46" s="97"/>
      <c r="D46" s="113" t="s">
        <v>133</v>
      </c>
      <c r="E46" s="113"/>
      <c r="F46" s="114"/>
      <c r="G46" s="31">
        <v>3828</v>
      </c>
      <c r="H46" s="31">
        <v>3992</v>
      </c>
      <c r="I46" s="31">
        <v>4212.5</v>
      </c>
      <c r="J46" s="31">
        <v>4374</v>
      </c>
      <c r="K46" s="31">
        <v>4606.75</v>
      </c>
      <c r="L46" s="31">
        <v>5123</v>
      </c>
      <c r="M46" s="31">
        <v>5299.25</v>
      </c>
      <c r="N46" s="31">
        <v>5497</v>
      </c>
      <c r="O46" s="32">
        <f t="shared" si="77"/>
        <v>4.298020810819156</v>
      </c>
      <c r="P46" s="32">
        <f t="shared" si="78"/>
        <v>4.420721578702576</v>
      </c>
      <c r="Q46" s="32">
        <f t="shared" si="79"/>
        <v>4.5969172009275683</v>
      </c>
      <c r="R46" s="32">
        <f t="shared" si="80"/>
        <v>4.7706822271909255</v>
      </c>
      <c r="S46" s="32">
        <f t="shared" si="81"/>
        <v>5.120047568901275</v>
      </c>
      <c r="T46" s="32">
        <f t="shared" si="82"/>
        <v>5.6737195922187089</v>
      </c>
      <c r="U46" s="32">
        <f t="shared" si="76"/>
        <v>5.7870711637481502</v>
      </c>
      <c r="V46" s="32">
        <f t="shared" si="76"/>
        <v>5.8861006858372731</v>
      </c>
    </row>
    <row r="47" spans="1:22" s="8" customFormat="1" ht="44.25" customHeight="1" x14ac:dyDescent="0.25">
      <c r="A47" s="22">
        <v>31</v>
      </c>
      <c r="B47" s="82"/>
      <c r="C47" s="97"/>
      <c r="D47" s="113" t="s">
        <v>134</v>
      </c>
      <c r="E47" s="113"/>
      <c r="F47" s="114"/>
      <c r="G47" s="31">
        <v>9473.75</v>
      </c>
      <c r="H47" s="31">
        <v>9704</v>
      </c>
      <c r="I47" s="31">
        <v>10281.5</v>
      </c>
      <c r="J47" s="31">
        <v>10271.25</v>
      </c>
      <c r="K47" s="31">
        <v>9642.75</v>
      </c>
      <c r="L47" s="31">
        <v>9966.75</v>
      </c>
      <c r="M47" s="31">
        <v>10111.5</v>
      </c>
      <c r="N47" s="31">
        <v>10526.5</v>
      </c>
      <c r="O47" s="32">
        <f t="shared" si="77"/>
        <v>10.636983975051718</v>
      </c>
      <c r="P47" s="32">
        <f t="shared" si="78"/>
        <v>10.746162875683817</v>
      </c>
      <c r="Q47" s="32">
        <f t="shared" si="79"/>
        <v>11.219751739189743</v>
      </c>
      <c r="R47" s="32">
        <f t="shared" si="80"/>
        <v>11.202759448110378</v>
      </c>
      <c r="S47" s="32">
        <f t="shared" si="81"/>
        <v>10.717173429212085</v>
      </c>
      <c r="T47" s="32">
        <f t="shared" si="82"/>
        <v>11.038169967937892</v>
      </c>
      <c r="U47" s="32">
        <f t="shared" si="76"/>
        <v>11.042311661506709</v>
      </c>
      <c r="V47" s="32">
        <f t="shared" si="76"/>
        <v>11.271609763410234</v>
      </c>
    </row>
    <row r="48" spans="1:22" s="8" customFormat="1" ht="53.25" customHeight="1" x14ac:dyDescent="0.25">
      <c r="A48" s="22">
        <v>32</v>
      </c>
      <c r="B48" s="82"/>
      <c r="C48" s="97"/>
      <c r="D48" s="113" t="s">
        <v>135</v>
      </c>
      <c r="E48" s="113"/>
      <c r="F48" s="114"/>
      <c r="G48" s="31">
        <v>14447.75</v>
      </c>
      <c r="H48" s="31">
        <v>14535.25</v>
      </c>
      <c r="I48" s="31">
        <v>15033</v>
      </c>
      <c r="J48" s="31">
        <v>15270.75</v>
      </c>
      <c r="K48" s="31">
        <v>15537.5</v>
      </c>
      <c r="L48" s="31">
        <v>15494.5</v>
      </c>
      <c r="M48" s="31">
        <v>16028.5</v>
      </c>
      <c r="N48" s="31">
        <v>16360.25</v>
      </c>
      <c r="O48" s="32">
        <f t="shared" si="77"/>
        <v>16.221716345222688</v>
      </c>
      <c r="P48" s="32">
        <f t="shared" si="78"/>
        <v>16.096265863436027</v>
      </c>
      <c r="Q48" s="32">
        <f t="shared" si="79"/>
        <v>16.404856090574274</v>
      </c>
      <c r="R48" s="32">
        <f t="shared" si="80"/>
        <v>16.655668866226755</v>
      </c>
      <c r="S48" s="32">
        <f t="shared" si="81"/>
        <v>17.268733728073709</v>
      </c>
      <c r="T48" s="32">
        <f t="shared" si="82"/>
        <v>17.160149955423147</v>
      </c>
      <c r="U48" s="32">
        <f t="shared" si="76"/>
        <v>17.503999650542479</v>
      </c>
      <c r="V48" s="32">
        <f t="shared" si="76"/>
        <v>17.518297024826133</v>
      </c>
    </row>
    <row r="49" spans="1:22" s="8" customFormat="1" ht="31.5" customHeight="1" x14ac:dyDescent="0.25">
      <c r="A49" s="22">
        <v>33</v>
      </c>
      <c r="B49" s="82"/>
      <c r="C49" s="97"/>
      <c r="D49" s="113" t="s">
        <v>136</v>
      </c>
      <c r="E49" s="113"/>
      <c r="F49" s="114"/>
      <c r="G49" s="31">
        <v>3816.5</v>
      </c>
      <c r="H49" s="31">
        <v>4007.5</v>
      </c>
      <c r="I49" s="31">
        <v>4164.5</v>
      </c>
      <c r="J49" s="31">
        <v>4147.5</v>
      </c>
      <c r="K49" s="31">
        <v>4211.5</v>
      </c>
      <c r="L49" s="31">
        <v>4462.5</v>
      </c>
      <c r="M49" s="31">
        <v>4807.5</v>
      </c>
      <c r="N49" s="31">
        <v>4994.75</v>
      </c>
      <c r="O49" s="32">
        <f t="shared" si="77"/>
        <v>4.2851087838274058</v>
      </c>
      <c r="P49" s="32">
        <f t="shared" si="78"/>
        <v>4.437886204070784</v>
      </c>
      <c r="Q49" s="32">
        <f t="shared" si="79"/>
        <v>4.5445368981039422</v>
      </c>
      <c r="R49" s="32">
        <f t="shared" si="80"/>
        <v>4.5236407264001741</v>
      </c>
      <c r="S49" s="32">
        <f t="shared" si="81"/>
        <v>4.6807576570093277</v>
      </c>
      <c r="T49" s="32">
        <f t="shared" si="82"/>
        <v>4.9422162171141881</v>
      </c>
      <c r="U49" s="32">
        <f t="shared" si="76"/>
        <v>5.250053237669337</v>
      </c>
      <c r="V49" s="32">
        <f t="shared" si="76"/>
        <v>5.3482993270121373</v>
      </c>
    </row>
    <row r="50" spans="1:22" s="8" customFormat="1" ht="31.5" customHeight="1" x14ac:dyDescent="0.25">
      <c r="A50" s="22">
        <v>34</v>
      </c>
      <c r="B50" s="82"/>
      <c r="C50" s="129"/>
      <c r="D50" s="113" t="s">
        <v>203</v>
      </c>
      <c r="E50" s="113"/>
      <c r="F50" s="114"/>
      <c r="G50" s="31">
        <v>6108.75</v>
      </c>
      <c r="H50" s="31">
        <v>5956.25</v>
      </c>
      <c r="I50" s="31">
        <v>5946.75</v>
      </c>
      <c r="J50" s="31">
        <v>6082.5</v>
      </c>
      <c r="K50" s="31">
        <v>6210.75</v>
      </c>
      <c r="L50" s="31">
        <v>6194</v>
      </c>
      <c r="M50" s="31">
        <v>6239</v>
      </c>
      <c r="N50" s="31">
        <v>6294.25</v>
      </c>
      <c r="O50" s="32">
        <f t="shared" si="77"/>
        <v>6.8588125987699895</v>
      </c>
      <c r="P50" s="32">
        <f t="shared" si="78"/>
        <v>6.5959225709286615</v>
      </c>
      <c r="Q50" s="32">
        <f t="shared" si="79"/>
        <v>6.4894284545082535</v>
      </c>
      <c r="R50" s="32">
        <f t="shared" si="80"/>
        <v>6.6341277199105635</v>
      </c>
      <c r="S50" s="32">
        <f t="shared" si="81"/>
        <v>6.9027699437897851</v>
      </c>
      <c r="T50" s="32">
        <f t="shared" si="82"/>
        <v>6.8598514843261142</v>
      </c>
      <c r="U50" s="32">
        <f t="shared" si="76"/>
        <v>6.8133296203471634</v>
      </c>
      <c r="V50" s="32">
        <f t="shared" si="76"/>
        <v>6.739783380358606</v>
      </c>
    </row>
    <row r="51" spans="1:22" s="23" customFormat="1" ht="31.5" customHeight="1" x14ac:dyDescent="0.25">
      <c r="A51" s="22">
        <v>4</v>
      </c>
      <c r="B51" s="80" t="s">
        <v>216</v>
      </c>
      <c r="C51" s="96" t="s">
        <v>167</v>
      </c>
      <c r="D51" s="98" t="s">
        <v>115</v>
      </c>
      <c r="E51" s="99"/>
      <c r="F51" s="100"/>
      <c r="G51" s="35">
        <v>89064.25</v>
      </c>
      <c r="H51" s="35">
        <v>90302</v>
      </c>
      <c r="I51" s="35">
        <v>91637.5</v>
      </c>
      <c r="J51" s="35">
        <v>91685</v>
      </c>
      <c r="K51" s="35">
        <v>89974.75</v>
      </c>
      <c r="L51" s="35">
        <v>90293.5</v>
      </c>
      <c r="M51" s="35">
        <v>91570.5</v>
      </c>
      <c r="N51" s="35">
        <v>93389.5</v>
      </c>
      <c r="O51" s="36">
        <f t="shared" ref="O51:T51" si="83">G51/G$51*100</f>
        <v>100</v>
      </c>
      <c r="P51" s="36">
        <f t="shared" si="83"/>
        <v>100</v>
      </c>
      <c r="Q51" s="36">
        <f t="shared" si="83"/>
        <v>100</v>
      </c>
      <c r="R51" s="36">
        <f t="shared" si="83"/>
        <v>100</v>
      </c>
      <c r="S51" s="36">
        <f t="shared" si="83"/>
        <v>100</v>
      </c>
      <c r="T51" s="36">
        <f t="shared" si="83"/>
        <v>100</v>
      </c>
      <c r="U51" s="36">
        <f t="shared" ref="U51:V53" si="84">M51/M$51*100</f>
        <v>100</v>
      </c>
      <c r="V51" s="36">
        <f t="shared" si="84"/>
        <v>100</v>
      </c>
    </row>
    <row r="52" spans="1:22" s="8" customFormat="1" ht="31.5" customHeight="1" x14ac:dyDescent="0.25">
      <c r="A52" s="22">
        <v>74</v>
      </c>
      <c r="B52" s="81"/>
      <c r="C52" s="97"/>
      <c r="D52" s="101" t="s">
        <v>149</v>
      </c>
      <c r="E52" s="101"/>
      <c r="F52" s="101"/>
      <c r="G52" s="31">
        <v>55085.75</v>
      </c>
      <c r="H52" s="31">
        <v>56822.5</v>
      </c>
      <c r="I52" s="31">
        <v>59186.75</v>
      </c>
      <c r="J52" s="31">
        <v>59657.25</v>
      </c>
      <c r="K52" s="31">
        <v>58981.25</v>
      </c>
      <c r="L52" s="31">
        <v>57926.25</v>
      </c>
      <c r="M52" s="31">
        <v>58093.25</v>
      </c>
      <c r="N52" s="31">
        <v>58715.75</v>
      </c>
      <c r="O52" s="32">
        <f>G52/G$51*100</f>
        <v>61.849451379200971</v>
      </c>
      <c r="P52" s="32">
        <f t="shared" ref="P52:P53" si="85">H52/H$51*100</f>
        <v>62.924962902261306</v>
      </c>
      <c r="Q52" s="32">
        <f t="shared" ref="Q52:Q53" si="86">I52/I$51*100</f>
        <v>64.587914336379754</v>
      </c>
      <c r="R52" s="32">
        <f t="shared" ref="R52:R53" si="87">J52/J$51*100</f>
        <v>65.067622839068548</v>
      </c>
      <c r="S52" s="32">
        <f t="shared" ref="S52:S53" si="88">K52/K$51*100</f>
        <v>65.553113512402092</v>
      </c>
      <c r="T52" s="32">
        <f t="shared" ref="T52:T53" si="89">L52/L$51*100</f>
        <v>64.1532889964394</v>
      </c>
      <c r="U52" s="32">
        <f t="shared" si="84"/>
        <v>63.441009932238003</v>
      </c>
      <c r="V52" s="32">
        <f t="shared" si="84"/>
        <v>62.871896733572832</v>
      </c>
    </row>
    <row r="53" spans="1:22" s="8" customFormat="1" ht="31.5" customHeight="1" x14ac:dyDescent="0.25">
      <c r="A53" s="22"/>
      <c r="B53" s="83"/>
      <c r="C53" s="97"/>
      <c r="D53" s="101" t="s">
        <v>168</v>
      </c>
      <c r="E53" s="101"/>
      <c r="F53" s="101"/>
      <c r="G53" s="31">
        <f>G51-G52</f>
        <v>33978.5</v>
      </c>
      <c r="H53" s="31">
        <f t="shared" ref="H53:N53" si="90">H51-H52</f>
        <v>33479.5</v>
      </c>
      <c r="I53" s="31">
        <f t="shared" si="90"/>
        <v>32450.75</v>
      </c>
      <c r="J53" s="31">
        <f t="shared" si="90"/>
        <v>32027.75</v>
      </c>
      <c r="K53" s="31">
        <f t="shared" si="90"/>
        <v>30993.5</v>
      </c>
      <c r="L53" s="31">
        <f t="shared" si="90"/>
        <v>32367.25</v>
      </c>
      <c r="M53" s="31">
        <f t="shared" si="90"/>
        <v>33477.25</v>
      </c>
      <c r="N53" s="31">
        <f t="shared" si="90"/>
        <v>34673.75</v>
      </c>
      <c r="O53" s="32">
        <f t="shared" ref="O53" si="91">G53/G$51*100</f>
        <v>38.150548620799029</v>
      </c>
      <c r="P53" s="32">
        <f t="shared" si="85"/>
        <v>37.075037097738701</v>
      </c>
      <c r="Q53" s="32">
        <f t="shared" si="86"/>
        <v>35.412085663620239</v>
      </c>
      <c r="R53" s="32">
        <f t="shared" si="87"/>
        <v>34.932377160931452</v>
      </c>
      <c r="S53" s="32">
        <f t="shared" si="88"/>
        <v>34.446886487597908</v>
      </c>
      <c r="T53" s="32">
        <f t="shared" si="89"/>
        <v>35.846711003560614</v>
      </c>
      <c r="U53" s="32">
        <f t="shared" si="84"/>
        <v>36.558990067761997</v>
      </c>
      <c r="V53" s="32">
        <f t="shared" si="84"/>
        <v>37.128103266427168</v>
      </c>
    </row>
    <row r="54" spans="1:22" s="23" customFormat="1" ht="31.5" customHeight="1" x14ac:dyDescent="0.25">
      <c r="A54" s="22">
        <v>4</v>
      </c>
      <c r="B54" s="96" t="s">
        <v>224</v>
      </c>
      <c r="C54" s="89" t="s">
        <v>167</v>
      </c>
      <c r="D54" s="98" t="s">
        <v>115</v>
      </c>
      <c r="E54" s="99"/>
      <c r="F54" s="100"/>
      <c r="G54" s="35">
        <v>89064.25</v>
      </c>
      <c r="H54" s="35">
        <v>90302</v>
      </c>
      <c r="I54" s="35">
        <v>91637.5</v>
      </c>
      <c r="J54" s="35">
        <v>91685</v>
      </c>
      <c r="K54" s="35">
        <v>89974.75</v>
      </c>
      <c r="L54" s="35">
        <v>90293.5</v>
      </c>
      <c r="M54" s="35">
        <v>91570.5</v>
      </c>
      <c r="N54" s="35">
        <v>93389.5</v>
      </c>
      <c r="O54" s="36">
        <f t="shared" ref="O54:T54" si="92">G54/G$54*100</f>
        <v>100</v>
      </c>
      <c r="P54" s="36">
        <f t="shared" si="92"/>
        <v>100</v>
      </c>
      <c r="Q54" s="36">
        <f t="shared" si="92"/>
        <v>100</v>
      </c>
      <c r="R54" s="36">
        <f t="shared" si="92"/>
        <v>100</v>
      </c>
      <c r="S54" s="36">
        <f t="shared" si="92"/>
        <v>100</v>
      </c>
      <c r="T54" s="36">
        <f t="shared" si="92"/>
        <v>100</v>
      </c>
      <c r="U54" s="36">
        <f t="shared" ref="U54:V55" si="93">M54/M$54*100</f>
        <v>100</v>
      </c>
      <c r="V54" s="36">
        <f t="shared" si="93"/>
        <v>100</v>
      </c>
    </row>
    <row r="55" spans="1:22" s="8" customFormat="1" ht="31.5" customHeight="1" x14ac:dyDescent="0.25">
      <c r="A55" s="22">
        <v>76</v>
      </c>
      <c r="B55" s="97"/>
      <c r="C55" s="89"/>
      <c r="D55" s="101" t="s">
        <v>150</v>
      </c>
      <c r="E55" s="101"/>
      <c r="F55" s="101"/>
      <c r="G55" s="31">
        <v>6003.25</v>
      </c>
      <c r="H55" s="31">
        <v>4994</v>
      </c>
      <c r="I55" s="31">
        <v>4504</v>
      </c>
      <c r="J55" s="31">
        <v>4886.25</v>
      </c>
      <c r="K55" s="31">
        <v>4733.25</v>
      </c>
      <c r="L55" s="31">
        <v>5910</v>
      </c>
      <c r="M55" s="31">
        <v>6572.75</v>
      </c>
      <c r="N55" s="31">
        <v>6989.75</v>
      </c>
      <c r="O55" s="32">
        <f>G55/G$54*100</f>
        <v>6.7403587859326279</v>
      </c>
      <c r="P55" s="32">
        <f t="shared" ref="P55" si="94">H55/H$54*100</f>
        <v>5.530331554118403</v>
      </c>
      <c r="Q55" s="32">
        <f t="shared" ref="Q55" si="95">I55/I$54*100</f>
        <v>4.915018414950211</v>
      </c>
      <c r="R55" s="32">
        <f t="shared" ref="R55" si="96">J55/J$54*100</f>
        <v>5.3293886677210018</v>
      </c>
      <c r="S55" s="32">
        <f t="shared" ref="S55" si="97">K55/K$54*100</f>
        <v>5.2606425691652383</v>
      </c>
      <c r="T55" s="32">
        <f t="shared" ref="T55" si="98">L55/L$54*100</f>
        <v>6.5453216455226571</v>
      </c>
      <c r="U55" s="32">
        <f t="shared" si="93"/>
        <v>7.1778028950371571</v>
      </c>
      <c r="V55" s="32">
        <f t="shared" si="93"/>
        <v>7.4845137836694704</v>
      </c>
    </row>
    <row r="56" spans="1:22" s="23" customFormat="1" ht="31.5" customHeight="1" x14ac:dyDescent="0.25">
      <c r="A56" s="22">
        <v>6</v>
      </c>
      <c r="B56" s="97"/>
      <c r="C56" s="149" t="s">
        <v>169</v>
      </c>
      <c r="D56" s="90" t="s">
        <v>115</v>
      </c>
      <c r="E56" s="102"/>
      <c r="F56" s="103"/>
      <c r="G56" s="35">
        <v>60399.5</v>
      </c>
      <c r="H56" s="35">
        <v>61479</v>
      </c>
      <c r="I56" s="35">
        <v>62863</v>
      </c>
      <c r="J56" s="35">
        <v>63311.25</v>
      </c>
      <c r="K56" s="35">
        <v>63930.25</v>
      </c>
      <c r="L56" s="35">
        <v>64199.25</v>
      </c>
      <c r="M56" s="35">
        <v>65015.5</v>
      </c>
      <c r="N56" s="35">
        <v>65069.5</v>
      </c>
      <c r="O56" s="36">
        <f t="shared" ref="O56:T57" si="99">G56/G$56*100</f>
        <v>100</v>
      </c>
      <c r="P56" s="36">
        <f t="shared" si="99"/>
        <v>100</v>
      </c>
      <c r="Q56" s="36">
        <f t="shared" si="99"/>
        <v>100</v>
      </c>
      <c r="R56" s="36">
        <f t="shared" si="99"/>
        <v>100</v>
      </c>
      <c r="S56" s="36">
        <f t="shared" si="99"/>
        <v>100</v>
      </c>
      <c r="T56" s="36">
        <f t="shared" si="99"/>
        <v>100</v>
      </c>
      <c r="U56" s="36">
        <f t="shared" ref="U56:V58" si="100">M56/M$56*100</f>
        <v>100</v>
      </c>
      <c r="V56" s="36">
        <f t="shared" si="100"/>
        <v>100</v>
      </c>
    </row>
    <row r="57" spans="1:22" s="23" customFormat="1" ht="31.5" customHeight="1" x14ac:dyDescent="0.25">
      <c r="A57" s="22"/>
      <c r="B57" s="97"/>
      <c r="C57" s="150"/>
      <c r="D57" s="104" t="s">
        <v>170</v>
      </c>
      <c r="E57" s="105"/>
      <c r="F57" s="106"/>
      <c r="G57" s="34">
        <f>G56-G58</f>
        <v>54756.75</v>
      </c>
      <c r="H57" s="34">
        <f t="shared" ref="H57:N57" si="101">H56-H58</f>
        <v>56704</v>
      </c>
      <c r="I57" s="34">
        <f t="shared" si="101"/>
        <v>58681.25</v>
      </c>
      <c r="J57" s="34">
        <f t="shared" si="101"/>
        <v>58648.5</v>
      </c>
      <c r="K57" s="34">
        <f t="shared" si="101"/>
        <v>57877.75</v>
      </c>
      <c r="L57" s="34">
        <f t="shared" si="101"/>
        <v>56938.5</v>
      </c>
      <c r="M57" s="34">
        <f t="shared" si="101"/>
        <v>57131</v>
      </c>
      <c r="N57" s="34">
        <f t="shared" si="101"/>
        <v>57048.75</v>
      </c>
      <c r="O57" s="37">
        <f t="shared" si="99"/>
        <v>90.657621337924994</v>
      </c>
      <c r="P57" s="37">
        <f t="shared" si="99"/>
        <v>92.233120252443925</v>
      </c>
      <c r="Q57" s="37">
        <f t="shared" si="99"/>
        <v>93.347835769848714</v>
      </c>
      <c r="R57" s="37">
        <f t="shared" si="99"/>
        <v>92.63519516673577</v>
      </c>
      <c r="S57" s="37">
        <f t="shared" si="99"/>
        <v>90.532650818665644</v>
      </c>
      <c r="T57" s="37">
        <f t="shared" si="99"/>
        <v>88.690288437949036</v>
      </c>
      <c r="U57" s="37">
        <f t="shared" si="100"/>
        <v>87.872891848866814</v>
      </c>
      <c r="V57" s="37">
        <f t="shared" si="100"/>
        <v>87.673564419582135</v>
      </c>
    </row>
    <row r="58" spans="1:22" s="8" customFormat="1" ht="31.5" customHeight="1" x14ac:dyDescent="0.25">
      <c r="A58" s="22">
        <v>78</v>
      </c>
      <c r="B58" s="97"/>
      <c r="C58" s="150"/>
      <c r="D58" s="104" t="s">
        <v>158</v>
      </c>
      <c r="E58" s="105"/>
      <c r="F58" s="106"/>
      <c r="G58" s="31">
        <v>5642.75</v>
      </c>
      <c r="H58" s="31">
        <v>4775</v>
      </c>
      <c r="I58" s="31">
        <v>4181.75</v>
      </c>
      <c r="J58" s="31">
        <v>4662.75</v>
      </c>
      <c r="K58" s="31">
        <v>6052.5</v>
      </c>
      <c r="L58" s="31">
        <v>7260.75</v>
      </c>
      <c r="M58" s="31">
        <v>7884.5</v>
      </c>
      <c r="N58" s="31">
        <v>8020.75</v>
      </c>
      <c r="O58" s="37">
        <f>G58/G$56*100</f>
        <v>9.3423786620750171</v>
      </c>
      <c r="P58" s="37">
        <f t="shared" ref="P58" si="102">H58/H$56*100</f>
        <v>7.7668797475560751</v>
      </c>
      <c r="Q58" s="37">
        <f t="shared" ref="Q58" si="103">I58/I$56*100</f>
        <v>6.6521642301512802</v>
      </c>
      <c r="R58" s="37">
        <f t="shared" ref="R58" si="104">J58/J$56*100</f>
        <v>7.3648048332642295</v>
      </c>
      <c r="S58" s="37">
        <f t="shared" ref="S58" si="105">K58/K$56*100</f>
        <v>9.4673491813343453</v>
      </c>
      <c r="T58" s="37">
        <f t="shared" ref="T58" si="106">L58/L$56*100</f>
        <v>11.309711562050959</v>
      </c>
      <c r="U58" s="37">
        <f t="shared" si="100"/>
        <v>12.127108151133191</v>
      </c>
      <c r="V58" s="37">
        <f t="shared" si="100"/>
        <v>12.326435580417861</v>
      </c>
    </row>
    <row r="59" spans="1:22" s="23" customFormat="1" ht="31.5" customHeight="1" x14ac:dyDescent="0.25">
      <c r="A59" s="22">
        <v>2</v>
      </c>
      <c r="B59" s="97"/>
      <c r="C59" s="82" t="s">
        <v>159</v>
      </c>
      <c r="D59" s="98" t="s">
        <v>115</v>
      </c>
      <c r="E59" s="99"/>
      <c r="F59" s="100"/>
      <c r="G59" s="35">
        <v>156521.25</v>
      </c>
      <c r="H59" s="35">
        <v>158704.25</v>
      </c>
      <c r="I59" s="35">
        <v>161199</v>
      </c>
      <c r="J59" s="35">
        <v>163527</v>
      </c>
      <c r="K59" s="35">
        <v>165600.5</v>
      </c>
      <c r="L59" s="35">
        <v>167668.5</v>
      </c>
      <c r="M59" s="35">
        <v>169376.25</v>
      </c>
      <c r="N59" s="35">
        <v>171033.75</v>
      </c>
      <c r="O59" s="36">
        <f t="shared" ref="O59:T59" si="107">G59/G$59*100</f>
        <v>100</v>
      </c>
      <c r="P59" s="36">
        <f t="shared" si="107"/>
        <v>100</v>
      </c>
      <c r="Q59" s="36">
        <f t="shared" si="107"/>
        <v>100</v>
      </c>
      <c r="R59" s="36">
        <f t="shared" si="107"/>
        <v>100</v>
      </c>
      <c r="S59" s="36">
        <f t="shared" si="107"/>
        <v>100</v>
      </c>
      <c r="T59" s="36">
        <f t="shared" si="107"/>
        <v>100</v>
      </c>
      <c r="U59" s="36">
        <f t="shared" ref="U59:V61" si="108">M59/M$59*100</f>
        <v>100</v>
      </c>
      <c r="V59" s="36">
        <f t="shared" si="108"/>
        <v>100</v>
      </c>
    </row>
    <row r="60" spans="1:22" s="23" customFormat="1" ht="31.5" customHeight="1" x14ac:dyDescent="0.25">
      <c r="A60" s="22"/>
      <c r="B60" s="97"/>
      <c r="C60" s="82"/>
      <c r="D60" s="105" t="s">
        <v>171</v>
      </c>
      <c r="E60" s="105"/>
      <c r="F60" s="106"/>
      <c r="G60" s="31">
        <f>G59-G61</f>
        <v>54756.5</v>
      </c>
      <c r="H60" s="31">
        <f t="shared" ref="H60:N60" si="109">H59-H61</f>
        <v>56704</v>
      </c>
      <c r="I60" s="31">
        <f t="shared" si="109"/>
        <v>58681.25</v>
      </c>
      <c r="J60" s="31">
        <f t="shared" si="109"/>
        <v>58648.25</v>
      </c>
      <c r="K60" s="31">
        <f t="shared" si="109"/>
        <v>57877.5</v>
      </c>
      <c r="L60" s="31">
        <f t="shared" si="109"/>
        <v>56938.25</v>
      </c>
      <c r="M60" s="31">
        <f t="shared" si="109"/>
        <v>57131.5</v>
      </c>
      <c r="N60" s="31">
        <f t="shared" si="109"/>
        <v>57048.75</v>
      </c>
      <c r="O60" s="32">
        <f t="shared" ref="O60:O61" si="110">G60/G$59*100</f>
        <v>34.983428767659341</v>
      </c>
      <c r="P60" s="32">
        <f t="shared" ref="P60:P61" si="111">H60/H$59*100</f>
        <v>35.729351923467704</v>
      </c>
      <c r="Q60" s="32">
        <f t="shared" ref="Q60:Q61" si="112">I60/I$59*100</f>
        <v>36.402986370883198</v>
      </c>
      <c r="R60" s="32">
        <f t="shared" ref="R60:R61" si="113">J60/J$59*100</f>
        <v>35.864566707638495</v>
      </c>
      <c r="S60" s="32">
        <f t="shared" ref="S60:S61" si="114">K60/K$59*100</f>
        <v>34.950075633829606</v>
      </c>
      <c r="T60" s="32">
        <f t="shared" ref="T60:T61" si="115">L60/L$59*100</f>
        <v>33.95882351187015</v>
      </c>
      <c r="U60" s="32">
        <f t="shared" si="108"/>
        <v>33.730525973978054</v>
      </c>
      <c r="V60" s="32">
        <f t="shared" si="108"/>
        <v>33.35525883049398</v>
      </c>
    </row>
    <row r="61" spans="1:22" s="8" customFormat="1" ht="31.5" customHeight="1" x14ac:dyDescent="0.25">
      <c r="A61" s="22">
        <v>81</v>
      </c>
      <c r="B61" s="97"/>
      <c r="C61" s="82"/>
      <c r="D61" s="105" t="s">
        <v>151</v>
      </c>
      <c r="E61" s="105"/>
      <c r="F61" s="106"/>
      <c r="G61" s="31">
        <v>101764.75</v>
      </c>
      <c r="H61" s="31">
        <v>102000.25</v>
      </c>
      <c r="I61" s="31">
        <v>102517.75</v>
      </c>
      <c r="J61" s="31">
        <v>104878.75</v>
      </c>
      <c r="K61" s="31">
        <v>107723</v>
      </c>
      <c r="L61" s="31">
        <v>110730.25</v>
      </c>
      <c r="M61" s="31">
        <v>112244.75</v>
      </c>
      <c r="N61" s="31">
        <v>113985</v>
      </c>
      <c r="O61" s="32">
        <f t="shared" si="110"/>
        <v>65.016571232340652</v>
      </c>
      <c r="P61" s="32">
        <f t="shared" si="111"/>
        <v>64.270648076532282</v>
      </c>
      <c r="Q61" s="32">
        <f t="shared" si="112"/>
        <v>63.597013629116802</v>
      </c>
      <c r="R61" s="32">
        <f t="shared" si="113"/>
        <v>64.135433292361512</v>
      </c>
      <c r="S61" s="32">
        <f t="shared" si="114"/>
        <v>65.049924366170401</v>
      </c>
      <c r="T61" s="32">
        <f t="shared" si="115"/>
        <v>66.04117648812985</v>
      </c>
      <c r="U61" s="32">
        <f t="shared" si="108"/>
        <v>66.269474026021953</v>
      </c>
      <c r="V61" s="32">
        <f t="shared" si="108"/>
        <v>66.64474116950602</v>
      </c>
    </row>
    <row r="62" spans="1:22" s="8" customFormat="1" ht="31.5" customHeight="1" x14ac:dyDescent="0.25">
      <c r="A62" s="22">
        <v>78</v>
      </c>
      <c r="B62" s="97"/>
      <c r="C62" s="80" t="s">
        <v>158</v>
      </c>
      <c r="D62" s="115" t="s">
        <v>115</v>
      </c>
      <c r="E62" s="116"/>
      <c r="F62" s="117"/>
      <c r="G62" s="35">
        <v>5642.75</v>
      </c>
      <c r="H62" s="35">
        <v>4775</v>
      </c>
      <c r="I62" s="35">
        <v>4181.75</v>
      </c>
      <c r="J62" s="35">
        <v>4662.75</v>
      </c>
      <c r="K62" s="35">
        <v>6052.5</v>
      </c>
      <c r="L62" s="35">
        <v>7260.75</v>
      </c>
      <c r="M62" s="35">
        <v>7884.5</v>
      </c>
      <c r="N62" s="35">
        <v>8020.75</v>
      </c>
      <c r="O62" s="36">
        <f t="shared" ref="O62:T62" si="116">G62/G$62*100</f>
        <v>100</v>
      </c>
      <c r="P62" s="36">
        <f t="shared" si="116"/>
        <v>100</v>
      </c>
      <c r="Q62" s="36">
        <f t="shared" si="116"/>
        <v>100</v>
      </c>
      <c r="R62" s="36">
        <f t="shared" si="116"/>
        <v>100</v>
      </c>
      <c r="S62" s="36">
        <f t="shared" si="116"/>
        <v>100</v>
      </c>
      <c r="T62" s="36">
        <f t="shared" si="116"/>
        <v>100</v>
      </c>
      <c r="U62" s="36">
        <f t="shared" ref="U62:V64" si="117">M62/M$62*100</f>
        <v>100</v>
      </c>
      <c r="V62" s="36">
        <f t="shared" si="117"/>
        <v>100</v>
      </c>
    </row>
    <row r="63" spans="1:22" s="8" customFormat="1" ht="31.5" customHeight="1" x14ac:dyDescent="0.25">
      <c r="A63" s="22">
        <v>78</v>
      </c>
      <c r="B63" s="97"/>
      <c r="C63" s="81"/>
      <c r="D63" s="118" t="s">
        <v>179</v>
      </c>
      <c r="E63" s="119"/>
      <c r="F63" s="120"/>
      <c r="G63" s="39">
        <f>G62-G64</f>
        <v>3712</v>
      </c>
      <c r="H63" s="39">
        <f t="shared" ref="H63:N63" si="118">H62-H64</f>
        <v>2955</v>
      </c>
      <c r="I63" s="39">
        <f t="shared" si="118"/>
        <v>2663.75</v>
      </c>
      <c r="J63" s="39">
        <f t="shared" si="118"/>
        <v>2704.75</v>
      </c>
      <c r="K63" s="39">
        <f t="shared" si="118"/>
        <v>2712</v>
      </c>
      <c r="L63" s="39">
        <f t="shared" si="118"/>
        <v>3120.25</v>
      </c>
      <c r="M63" s="39">
        <f t="shared" si="118"/>
        <v>3191.75</v>
      </c>
      <c r="N63" s="39">
        <f t="shared" si="118"/>
        <v>3260</v>
      </c>
      <c r="O63" s="32">
        <f t="shared" ref="O63:O64" si="119">G63/G$62*100</f>
        <v>65.783527535332951</v>
      </c>
      <c r="P63" s="32">
        <f>H63/H$62*100</f>
        <v>61.8848167539267</v>
      </c>
      <c r="Q63" s="32">
        <f t="shared" ref="Q63:Q64" si="120">I63/I$62*100</f>
        <v>63.699408142524064</v>
      </c>
      <c r="R63" s="32">
        <f t="shared" ref="R63:R64" si="121">J63/J$62*100</f>
        <v>58.007613532786451</v>
      </c>
      <c r="S63" s="32">
        <f t="shared" ref="S63:S64" si="122">K63/K$62*100</f>
        <v>44.80793060718711</v>
      </c>
      <c r="T63" s="32">
        <f t="shared" ref="T63:T64" si="123">L63/L$62*100</f>
        <v>42.974210653169436</v>
      </c>
      <c r="U63" s="32">
        <f t="shared" si="117"/>
        <v>40.481324116938296</v>
      </c>
      <c r="V63" s="32">
        <f t="shared" si="117"/>
        <v>40.644578125487016</v>
      </c>
    </row>
    <row r="64" spans="1:22" s="8" customFormat="1" ht="31.5" customHeight="1" x14ac:dyDescent="0.25">
      <c r="A64" s="22">
        <v>82</v>
      </c>
      <c r="B64" s="97"/>
      <c r="C64" s="83"/>
      <c r="D64" s="121" t="s">
        <v>152</v>
      </c>
      <c r="E64" s="122"/>
      <c r="F64" s="123"/>
      <c r="G64" s="31">
        <v>1930.75</v>
      </c>
      <c r="H64" s="31">
        <v>1820</v>
      </c>
      <c r="I64" s="31">
        <v>1518</v>
      </c>
      <c r="J64" s="31">
        <v>1958</v>
      </c>
      <c r="K64" s="31">
        <v>3340.5</v>
      </c>
      <c r="L64" s="31">
        <v>4140.5</v>
      </c>
      <c r="M64" s="31">
        <v>4692.75</v>
      </c>
      <c r="N64" s="31">
        <v>4760.75</v>
      </c>
      <c r="O64" s="32">
        <f t="shared" si="119"/>
        <v>34.216472464667049</v>
      </c>
      <c r="P64" s="32">
        <f t="shared" ref="P64" si="124">H64/H$62*100</f>
        <v>38.1151832460733</v>
      </c>
      <c r="Q64" s="32">
        <f t="shared" si="120"/>
        <v>36.300591857475936</v>
      </c>
      <c r="R64" s="32">
        <f t="shared" si="121"/>
        <v>41.992386467213557</v>
      </c>
      <c r="S64" s="32">
        <f t="shared" si="122"/>
        <v>55.19206939281289</v>
      </c>
      <c r="T64" s="32">
        <f t="shared" si="123"/>
        <v>57.025789346830557</v>
      </c>
      <c r="U64" s="32">
        <f t="shared" si="117"/>
        <v>59.518675883061704</v>
      </c>
      <c r="V64" s="32">
        <f t="shared" si="117"/>
        <v>59.355421874512984</v>
      </c>
    </row>
    <row r="65" spans="1:22" s="8" customFormat="1" ht="31.5" customHeight="1" x14ac:dyDescent="0.25">
      <c r="A65" s="22">
        <v>80</v>
      </c>
      <c r="B65" s="97"/>
      <c r="C65" s="89" t="s">
        <v>173</v>
      </c>
      <c r="D65" s="90" t="s">
        <v>115</v>
      </c>
      <c r="E65" s="91"/>
      <c r="F65" s="92"/>
      <c r="G65" s="35">
        <v>18703.75</v>
      </c>
      <c r="H65" s="35">
        <v>16692.75</v>
      </c>
      <c r="I65" s="35">
        <v>15384.75</v>
      </c>
      <c r="J65" s="35">
        <v>18080</v>
      </c>
      <c r="K65" s="35">
        <v>22481.25</v>
      </c>
      <c r="L65" s="35">
        <v>26346.75</v>
      </c>
      <c r="M65" s="35">
        <v>27247.25</v>
      </c>
      <c r="N65" s="35">
        <v>27585</v>
      </c>
      <c r="O65" s="36">
        <f t="shared" ref="O65:T65" si="125">G65/G$65*100</f>
        <v>100</v>
      </c>
      <c r="P65" s="36">
        <f t="shared" si="125"/>
        <v>100</v>
      </c>
      <c r="Q65" s="36">
        <f t="shared" si="125"/>
        <v>100</v>
      </c>
      <c r="R65" s="36">
        <f t="shared" si="125"/>
        <v>100</v>
      </c>
      <c r="S65" s="36">
        <f t="shared" si="125"/>
        <v>100</v>
      </c>
      <c r="T65" s="36">
        <f t="shared" si="125"/>
        <v>100</v>
      </c>
      <c r="U65" s="36">
        <f t="shared" ref="U65:V68" si="126">M65/M$65*100</f>
        <v>100</v>
      </c>
      <c r="V65" s="36">
        <f t="shared" si="126"/>
        <v>100</v>
      </c>
    </row>
    <row r="66" spans="1:22" s="23" customFormat="1" ht="31.5" customHeight="1" x14ac:dyDescent="0.25">
      <c r="A66" s="22">
        <v>5</v>
      </c>
      <c r="B66" s="97"/>
      <c r="C66" s="89"/>
      <c r="D66" s="124" t="s">
        <v>117</v>
      </c>
      <c r="E66" s="124"/>
      <c r="F66" s="124"/>
      <c r="G66" s="31">
        <v>7057.5</v>
      </c>
      <c r="H66" s="31">
        <v>6923.75</v>
      </c>
      <c r="I66" s="31">
        <v>6698.75</v>
      </c>
      <c r="J66" s="31">
        <v>8531</v>
      </c>
      <c r="K66" s="31">
        <v>11695.5</v>
      </c>
      <c r="L66" s="31">
        <v>13176</v>
      </c>
      <c r="M66" s="31">
        <v>12789.75</v>
      </c>
      <c r="N66" s="31">
        <v>12575</v>
      </c>
      <c r="O66" s="32">
        <f t="shared" ref="O66:O68" si="127">G66/G$65*100</f>
        <v>37.733074918131393</v>
      </c>
      <c r="P66" s="32">
        <f t="shared" ref="P66:P68" si="128">H66/H$65*100</f>
        <v>41.477587575444431</v>
      </c>
      <c r="Q66" s="32">
        <f t="shared" ref="Q66:Q68" si="129">I66/I$65*100</f>
        <v>43.541494011927398</v>
      </c>
      <c r="R66" s="32">
        <f t="shared" ref="R66:R68" si="130">J66/J$65*100</f>
        <v>47.184734513274336</v>
      </c>
      <c r="S66" s="32">
        <f t="shared" ref="S66:S68" si="131">K66/K$65*100</f>
        <v>52.023352793994995</v>
      </c>
      <c r="T66" s="32">
        <f t="shared" ref="T66:T68" si="132">L66/L$65*100</f>
        <v>50.009963278203195</v>
      </c>
      <c r="U66" s="32">
        <f t="shared" si="126"/>
        <v>46.939599409114678</v>
      </c>
      <c r="V66" s="32">
        <f t="shared" si="126"/>
        <v>45.586369403661408</v>
      </c>
    </row>
    <row r="67" spans="1:22" s="8" customFormat="1" ht="31.5" customHeight="1" x14ac:dyDescent="0.25">
      <c r="A67" s="22">
        <v>78</v>
      </c>
      <c r="B67" s="97"/>
      <c r="C67" s="89"/>
      <c r="D67" s="104" t="s">
        <v>158</v>
      </c>
      <c r="E67" s="105"/>
      <c r="F67" s="106"/>
      <c r="G67" s="39">
        <v>5642.75</v>
      </c>
      <c r="H67" s="39">
        <v>4775</v>
      </c>
      <c r="I67" s="39">
        <v>4181.75</v>
      </c>
      <c r="J67" s="39">
        <v>4662.75</v>
      </c>
      <c r="K67" s="39">
        <v>6052.5</v>
      </c>
      <c r="L67" s="39">
        <v>7260.75</v>
      </c>
      <c r="M67" s="39">
        <v>7884.5</v>
      </c>
      <c r="N67" s="39">
        <v>8020.75</v>
      </c>
      <c r="O67" s="32">
        <f t="shared" si="127"/>
        <v>30.169083739891732</v>
      </c>
      <c r="P67" s="32">
        <f t="shared" si="128"/>
        <v>28.605232810651334</v>
      </c>
      <c r="Q67" s="32">
        <f t="shared" si="129"/>
        <v>27.181137165049808</v>
      </c>
      <c r="R67" s="32">
        <f t="shared" si="130"/>
        <v>25.789546460176993</v>
      </c>
      <c r="S67" s="32">
        <f t="shared" si="131"/>
        <v>26.922435362802332</v>
      </c>
      <c r="T67" s="32">
        <f t="shared" si="132"/>
        <v>27.558427510034445</v>
      </c>
      <c r="U67" s="32">
        <f t="shared" si="126"/>
        <v>28.936865188230005</v>
      </c>
      <c r="V67" s="32">
        <f t="shared" si="126"/>
        <v>29.076490846474535</v>
      </c>
    </row>
    <row r="68" spans="1:22" s="8" customFormat="1" ht="31.5" customHeight="1" x14ac:dyDescent="0.25">
      <c r="A68" s="22">
        <v>76</v>
      </c>
      <c r="B68" s="97"/>
      <c r="C68" s="89"/>
      <c r="D68" s="101" t="s">
        <v>150</v>
      </c>
      <c r="E68" s="101"/>
      <c r="F68" s="101"/>
      <c r="G68" s="31">
        <v>6003.25</v>
      </c>
      <c r="H68" s="31">
        <v>4994</v>
      </c>
      <c r="I68" s="31">
        <v>4504</v>
      </c>
      <c r="J68" s="31">
        <v>4886.25</v>
      </c>
      <c r="K68" s="31">
        <v>4733.25</v>
      </c>
      <c r="L68" s="31">
        <v>5910</v>
      </c>
      <c r="M68" s="31">
        <v>6572.75</v>
      </c>
      <c r="N68" s="31">
        <v>6989.75</v>
      </c>
      <c r="O68" s="32">
        <f t="shared" si="127"/>
        <v>32.096504711622003</v>
      </c>
      <c r="P68" s="32">
        <f t="shared" si="128"/>
        <v>29.917179613904239</v>
      </c>
      <c r="Q68" s="32">
        <f t="shared" si="129"/>
        <v>29.275743837241425</v>
      </c>
      <c r="R68" s="32">
        <f t="shared" si="130"/>
        <v>27.025719026548671</v>
      </c>
      <c r="S68" s="32">
        <f t="shared" si="131"/>
        <v>21.054211843202669</v>
      </c>
      <c r="T68" s="32">
        <f t="shared" si="132"/>
        <v>22.431609211762364</v>
      </c>
      <c r="U68" s="32">
        <f t="shared" si="126"/>
        <v>24.12261787886851</v>
      </c>
      <c r="V68" s="32">
        <f t="shared" si="126"/>
        <v>25.3389523291644</v>
      </c>
    </row>
    <row r="69" spans="1:22" s="8" customFormat="1" ht="31.5" customHeight="1" x14ac:dyDescent="0.25">
      <c r="A69" s="22">
        <v>80</v>
      </c>
      <c r="B69" s="97"/>
      <c r="C69" s="89" t="s">
        <v>174</v>
      </c>
      <c r="D69" s="90" t="s">
        <v>172</v>
      </c>
      <c r="E69" s="91"/>
      <c r="F69" s="92"/>
      <c r="G69" s="35">
        <v>18703.75</v>
      </c>
      <c r="H69" s="35">
        <v>16692.75</v>
      </c>
      <c r="I69" s="35">
        <v>15384.75</v>
      </c>
      <c r="J69" s="35">
        <v>18080</v>
      </c>
      <c r="K69" s="35">
        <v>22481.25</v>
      </c>
      <c r="L69" s="35">
        <v>26346.75</v>
      </c>
      <c r="M69" s="35">
        <v>27247.25</v>
      </c>
      <c r="N69" s="35">
        <v>27585</v>
      </c>
      <c r="O69" s="36">
        <f t="shared" ref="O69:T69" si="133">G69/G$69*100</f>
        <v>100</v>
      </c>
      <c r="P69" s="36">
        <f t="shared" si="133"/>
        <v>100</v>
      </c>
      <c r="Q69" s="36">
        <f t="shared" si="133"/>
        <v>100</v>
      </c>
      <c r="R69" s="36">
        <f t="shared" si="133"/>
        <v>100</v>
      </c>
      <c r="S69" s="36">
        <f t="shared" si="133"/>
        <v>100</v>
      </c>
      <c r="T69" s="36">
        <f t="shared" si="133"/>
        <v>100</v>
      </c>
      <c r="U69" s="36">
        <f t="shared" ref="U69:V70" si="134">M69/M$69*100</f>
        <v>100</v>
      </c>
      <c r="V69" s="36">
        <f t="shared" si="134"/>
        <v>100</v>
      </c>
    </row>
    <row r="70" spans="1:22" s="8" customFormat="1" ht="31.5" customHeight="1" x14ac:dyDescent="0.25">
      <c r="A70" s="22">
        <v>82</v>
      </c>
      <c r="B70" s="129"/>
      <c r="C70" s="89"/>
      <c r="D70" s="146" t="s">
        <v>152</v>
      </c>
      <c r="E70" s="147"/>
      <c r="F70" s="148"/>
      <c r="G70" s="31">
        <v>1930.75</v>
      </c>
      <c r="H70" s="31">
        <v>1820</v>
      </c>
      <c r="I70" s="31">
        <v>1518</v>
      </c>
      <c r="J70" s="31">
        <v>1958</v>
      </c>
      <c r="K70" s="31">
        <v>3340.5</v>
      </c>
      <c r="L70" s="31">
        <v>4140.5</v>
      </c>
      <c r="M70" s="31">
        <v>4692.75</v>
      </c>
      <c r="N70" s="31">
        <v>4760.75</v>
      </c>
      <c r="O70" s="32">
        <f>G70/G$69*100</f>
        <v>10.3227962307024</v>
      </c>
      <c r="P70" s="32">
        <f t="shared" ref="P70" si="135">H70/H$69*100</f>
        <v>10.902936903745639</v>
      </c>
      <c r="Q70" s="32">
        <f t="shared" ref="Q70" si="136">I70/I$69*100</f>
        <v>9.8669136645054358</v>
      </c>
      <c r="R70" s="32">
        <f t="shared" ref="R70" si="137">J70/J$69*100</f>
        <v>10.829646017699115</v>
      </c>
      <c r="S70" s="32">
        <f t="shared" ref="S70" si="138">K70/K$69*100</f>
        <v>14.859049207673062</v>
      </c>
      <c r="T70" s="32">
        <f t="shared" ref="T70" si="139">L70/L$69*100</f>
        <v>15.715410819171243</v>
      </c>
      <c r="U70" s="32">
        <f t="shared" si="134"/>
        <v>17.222839002101129</v>
      </c>
      <c r="V70" s="32">
        <f t="shared" si="134"/>
        <v>17.258473808229109</v>
      </c>
    </row>
    <row r="71" spans="1:22" ht="19.5" customHeight="1" x14ac:dyDescent="0.25">
      <c r="B71" s="11" t="s">
        <v>247</v>
      </c>
    </row>
  </sheetData>
  <mergeCells count="98">
    <mergeCell ref="C69:C70"/>
    <mergeCell ref="B54:B70"/>
    <mergeCell ref="C51:C53"/>
    <mergeCell ref="C54:C55"/>
    <mergeCell ref="C56:C58"/>
    <mergeCell ref="C59:C61"/>
    <mergeCell ref="B51:B53"/>
    <mergeCell ref="D42:F42"/>
    <mergeCell ref="D30:F30"/>
    <mergeCell ref="D22:F22"/>
    <mergeCell ref="D23:F23"/>
    <mergeCell ref="D20:F20"/>
    <mergeCell ref="D24:F24"/>
    <mergeCell ref="D25:F25"/>
    <mergeCell ref="D26:F26"/>
    <mergeCell ref="D31:F31"/>
    <mergeCell ref="D32:F32"/>
    <mergeCell ref="D33:F33"/>
    <mergeCell ref="D27:F27"/>
    <mergeCell ref="D28:F28"/>
    <mergeCell ref="D29:F29"/>
    <mergeCell ref="D41:F41"/>
    <mergeCell ref="D50:F50"/>
    <mergeCell ref="D44:F44"/>
    <mergeCell ref="D45:F45"/>
    <mergeCell ref="D46:F46"/>
    <mergeCell ref="D48:F48"/>
    <mergeCell ref="D49:F49"/>
    <mergeCell ref="D69:F69"/>
    <mergeCell ref="D70:F70"/>
    <mergeCell ref="D18:F18"/>
    <mergeCell ref="D61:F61"/>
    <mergeCell ref="D63:F63"/>
    <mergeCell ref="D64:F64"/>
    <mergeCell ref="D65:F65"/>
    <mergeCell ref="D67:F67"/>
    <mergeCell ref="D68:F68"/>
    <mergeCell ref="D52:F52"/>
    <mergeCell ref="D54:F54"/>
    <mergeCell ref="D55:F55"/>
    <mergeCell ref="D56:F56"/>
    <mergeCell ref="D58:F58"/>
    <mergeCell ref="D19:F19"/>
    <mergeCell ref="D21:F21"/>
    <mergeCell ref="D66:F66"/>
    <mergeCell ref="D57:F57"/>
    <mergeCell ref="C37:C39"/>
    <mergeCell ref="D38:F38"/>
    <mergeCell ref="D39:F39"/>
    <mergeCell ref="D40:F40"/>
    <mergeCell ref="D43:F43"/>
    <mergeCell ref="D59:F59"/>
    <mergeCell ref="D62:F62"/>
    <mergeCell ref="C62:C64"/>
    <mergeCell ref="D60:F60"/>
    <mergeCell ref="D53:F53"/>
    <mergeCell ref="D51:F51"/>
    <mergeCell ref="C65:C68"/>
    <mergeCell ref="D47:F47"/>
    <mergeCell ref="C40:C50"/>
    <mergeCell ref="D15:F15"/>
    <mergeCell ref="C15:C19"/>
    <mergeCell ref="D16:F16"/>
    <mergeCell ref="D17:F17"/>
    <mergeCell ref="A1:V1"/>
    <mergeCell ref="A2:V2"/>
    <mergeCell ref="A3:V3"/>
    <mergeCell ref="A4:A5"/>
    <mergeCell ref="B4:F5"/>
    <mergeCell ref="G4:N4"/>
    <mergeCell ref="O4:V4"/>
    <mergeCell ref="B6:B8"/>
    <mergeCell ref="C34:C36"/>
    <mergeCell ref="D34:F34"/>
    <mergeCell ref="D35:F35"/>
    <mergeCell ref="D36:F36"/>
    <mergeCell ref="D37:F37"/>
    <mergeCell ref="C20:C23"/>
    <mergeCell ref="C24:C26"/>
    <mergeCell ref="C27:C29"/>
    <mergeCell ref="C30:C33"/>
    <mergeCell ref="D6:F6"/>
    <mergeCell ref="D7:F7"/>
    <mergeCell ref="D8:F8"/>
    <mergeCell ref="C9:C11"/>
    <mergeCell ref="D9:F9"/>
    <mergeCell ref="D10:F10"/>
    <mergeCell ref="D11:F11"/>
    <mergeCell ref="C6:C8"/>
    <mergeCell ref="C12:C14"/>
    <mergeCell ref="D12:F12"/>
    <mergeCell ref="D13:F13"/>
    <mergeCell ref="D14:F14"/>
    <mergeCell ref="B20:B33"/>
    <mergeCell ref="B34:B39"/>
    <mergeCell ref="B40:B50"/>
    <mergeCell ref="B9:B14"/>
    <mergeCell ref="B15:B19"/>
  </mergeCells>
  <printOptions horizontalCentered="1"/>
  <pageMargins left="0" right="0" top="0.19685039370078741" bottom="0.19685039370078741" header="0.51181102362204722" footer="0.51181102362204722"/>
  <pageSetup paperSize="9" scale="55" orientation="landscape" horizontalDpi="4294967293"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CA61D-3442-42A5-B03D-D79C1371B31D}">
  <sheetPr>
    <tabColor theme="7" tint="-0.249977111117893"/>
  </sheetPr>
  <dimension ref="A1:AD13"/>
  <sheetViews>
    <sheetView zoomScale="70" zoomScaleNormal="70" workbookViewId="0">
      <selection activeCell="D19" sqref="D19"/>
    </sheetView>
  </sheetViews>
  <sheetFormatPr defaultRowHeight="15" x14ac:dyDescent="0.25"/>
  <cols>
    <col min="2" max="2" width="24.140625" bestFit="1" customWidth="1"/>
    <col min="3" max="3" width="34.28515625" customWidth="1"/>
    <col min="4" max="4" width="32.140625" customWidth="1"/>
    <col min="5" max="6" width="11.85546875" customWidth="1"/>
    <col min="7" max="14" width="12.28515625" customWidth="1"/>
    <col min="15" max="21" width="15.5703125" customWidth="1"/>
    <col min="22" max="23" width="15.85546875" customWidth="1"/>
    <col min="24" max="30" width="18.28515625" customWidth="1"/>
    <col min="31" max="32" width="15.5703125" style="46" customWidth="1"/>
    <col min="33" max="16384" width="9.140625" style="46"/>
  </cols>
  <sheetData>
    <row r="1" spans="1:30" s="45" customFormat="1" ht="88.5" customHeight="1" x14ac:dyDescent="0.25">
      <c r="A1" s="213" t="s">
        <v>1</v>
      </c>
      <c r="B1" s="233" t="s">
        <v>184</v>
      </c>
      <c r="C1" s="233"/>
      <c r="D1" s="234"/>
      <c r="E1" s="74" t="s">
        <v>239</v>
      </c>
      <c r="F1" s="74"/>
      <c r="G1" s="74"/>
      <c r="H1" s="74"/>
      <c r="I1" s="74"/>
      <c r="J1" s="74"/>
      <c r="K1" s="74"/>
      <c r="L1" s="74"/>
      <c r="M1" s="74" t="s">
        <v>231</v>
      </c>
      <c r="N1" s="74"/>
      <c r="O1" s="74"/>
      <c r="P1" s="74"/>
      <c r="Q1" s="74"/>
      <c r="R1" s="74"/>
      <c r="S1" s="74"/>
      <c r="T1" s="74"/>
      <c r="U1" s="74"/>
      <c r="V1" s="74" t="s">
        <v>232</v>
      </c>
      <c r="W1" s="74"/>
      <c r="X1" s="74"/>
      <c r="Y1" s="74"/>
      <c r="Z1" s="74"/>
      <c r="AA1" s="74"/>
      <c r="AB1" s="74"/>
      <c r="AC1" s="74"/>
      <c r="AD1" s="74"/>
    </row>
    <row r="2" spans="1:30" ht="175.5" customHeight="1" x14ac:dyDescent="0.25">
      <c r="A2" s="214"/>
      <c r="B2" s="236"/>
      <c r="C2" s="236"/>
      <c r="D2" s="237"/>
      <c r="E2" s="3">
        <v>2012</v>
      </c>
      <c r="F2" s="3">
        <v>2013</v>
      </c>
      <c r="G2" s="3">
        <v>2014</v>
      </c>
      <c r="H2" s="3">
        <v>2015</v>
      </c>
      <c r="I2" s="3">
        <v>2016</v>
      </c>
      <c r="J2" s="3">
        <v>2017</v>
      </c>
      <c r="K2" s="3">
        <v>2018</v>
      </c>
      <c r="L2" s="3">
        <v>2019</v>
      </c>
      <c r="M2" s="44" t="s">
        <v>11</v>
      </c>
      <c r="N2" s="44" t="s">
        <v>12</v>
      </c>
      <c r="O2" s="44" t="s">
        <v>13</v>
      </c>
      <c r="P2" s="44" t="s">
        <v>14</v>
      </c>
      <c r="Q2" s="44" t="s">
        <v>15</v>
      </c>
      <c r="R2" s="44" t="s">
        <v>16</v>
      </c>
      <c r="S2" s="44" t="s">
        <v>251</v>
      </c>
      <c r="T2" s="42" t="s">
        <v>252</v>
      </c>
      <c r="U2" s="42" t="s">
        <v>253</v>
      </c>
      <c r="V2" s="5" t="s">
        <v>11</v>
      </c>
      <c r="W2" s="5" t="s">
        <v>12</v>
      </c>
      <c r="X2" s="5" t="s">
        <v>13</v>
      </c>
      <c r="Y2" s="5" t="s">
        <v>14</v>
      </c>
      <c r="Z2" s="5" t="s">
        <v>15</v>
      </c>
      <c r="AA2" s="5" t="s">
        <v>16</v>
      </c>
      <c r="AB2" s="5" t="s">
        <v>251</v>
      </c>
      <c r="AC2" s="42" t="s">
        <v>252</v>
      </c>
      <c r="AD2" s="42" t="s">
        <v>253</v>
      </c>
    </row>
    <row r="3" spans="1:30" s="8" customFormat="1" ht="35.25" customHeight="1" x14ac:dyDescent="0.25">
      <c r="A3" s="22">
        <v>60</v>
      </c>
      <c r="B3" s="113" t="s">
        <v>128</v>
      </c>
      <c r="C3" s="113"/>
      <c r="D3" s="113"/>
      <c r="E3" s="31">
        <v>1204</v>
      </c>
      <c r="F3" s="31">
        <v>1250</v>
      </c>
      <c r="G3" s="31">
        <v>1293.25</v>
      </c>
      <c r="H3" s="31">
        <v>1273.25</v>
      </c>
      <c r="I3" s="31">
        <v>1230</v>
      </c>
      <c r="J3" s="31">
        <v>1330.5</v>
      </c>
      <c r="K3" s="31">
        <v>1318</v>
      </c>
      <c r="L3" s="31">
        <v>1345.5</v>
      </c>
      <c r="M3" s="32">
        <f t="shared" ref="M3:S12" si="0">(F3/E3-1)*100</f>
        <v>3.8205980066445155</v>
      </c>
      <c r="N3" s="32">
        <f t="shared" si="0"/>
        <v>3.4599999999999964</v>
      </c>
      <c r="O3" s="32">
        <f t="shared" si="0"/>
        <v>-1.5464913976416028</v>
      </c>
      <c r="P3" s="32">
        <f t="shared" si="0"/>
        <v>-3.3968191635578293</v>
      </c>
      <c r="Q3" s="32">
        <f t="shared" si="0"/>
        <v>8.1707317073170813</v>
      </c>
      <c r="R3" s="32">
        <f t="shared" si="0"/>
        <v>-0.93949642991356663</v>
      </c>
      <c r="S3" s="32">
        <f t="shared" si="0"/>
        <v>2.0864946889226132</v>
      </c>
      <c r="T3" s="29">
        <f t="shared" ref="T3:T12" si="1">(L3/G3-1)*100</f>
        <v>4.0402087763386829</v>
      </c>
      <c r="U3" s="29">
        <f t="shared" ref="U3:U12" si="2">(L3/E3-1)*100</f>
        <v>11.752491694352152</v>
      </c>
      <c r="V3" s="33">
        <f t="shared" ref="V3:AB12" si="3">F3-E3</f>
        <v>46</v>
      </c>
      <c r="W3" s="33">
        <f t="shared" si="3"/>
        <v>43.25</v>
      </c>
      <c r="X3" s="33">
        <f t="shared" si="3"/>
        <v>-20</v>
      </c>
      <c r="Y3" s="33">
        <f t="shared" si="3"/>
        <v>-43.25</v>
      </c>
      <c r="Z3" s="33">
        <f t="shared" si="3"/>
        <v>100.5</v>
      </c>
      <c r="AA3" s="33">
        <f t="shared" si="3"/>
        <v>-12.5</v>
      </c>
      <c r="AB3" s="33">
        <f t="shared" si="3"/>
        <v>27.5</v>
      </c>
      <c r="AC3" s="30">
        <f t="shared" ref="AC3:AC12" si="4">L3-G3</f>
        <v>52.25</v>
      </c>
      <c r="AD3" s="30">
        <f t="shared" ref="AD3:AD12" si="5">L3-E3</f>
        <v>141.5</v>
      </c>
    </row>
    <row r="4" spans="1:30" s="8" customFormat="1" ht="35.25" customHeight="1" x14ac:dyDescent="0.25">
      <c r="A4" s="22">
        <v>61</v>
      </c>
      <c r="B4" s="113" t="s">
        <v>129</v>
      </c>
      <c r="C4" s="113"/>
      <c r="D4" s="113"/>
      <c r="E4" s="31">
        <v>2218.75</v>
      </c>
      <c r="F4" s="31">
        <v>2260.75</v>
      </c>
      <c r="G4" s="31">
        <v>2321.75</v>
      </c>
      <c r="H4" s="31">
        <v>2328</v>
      </c>
      <c r="I4" s="31">
        <v>2253.75</v>
      </c>
      <c r="J4" s="31">
        <v>2286</v>
      </c>
      <c r="K4" s="31">
        <v>2339.75</v>
      </c>
      <c r="L4" s="31">
        <v>2327.75</v>
      </c>
      <c r="M4" s="32">
        <f t="shared" si="0"/>
        <v>1.8929577464788627</v>
      </c>
      <c r="N4" s="32">
        <f t="shared" si="0"/>
        <v>2.6982196173836126</v>
      </c>
      <c r="O4" s="32">
        <f t="shared" si="0"/>
        <v>0.26919349628513611</v>
      </c>
      <c r="P4" s="32">
        <f t="shared" si="0"/>
        <v>-3.1894329896907214</v>
      </c>
      <c r="Q4" s="32">
        <f t="shared" si="0"/>
        <v>1.430948419301159</v>
      </c>
      <c r="R4" s="32">
        <f t="shared" si="0"/>
        <v>2.35126859142607</v>
      </c>
      <c r="S4" s="32">
        <f t="shared" si="0"/>
        <v>-0.51287530719094088</v>
      </c>
      <c r="T4" s="29">
        <f t="shared" si="1"/>
        <v>0.25842575643373333</v>
      </c>
      <c r="U4" s="29">
        <f t="shared" si="2"/>
        <v>4.9126760563380278</v>
      </c>
      <c r="V4" s="33">
        <f t="shared" si="3"/>
        <v>42</v>
      </c>
      <c r="W4" s="33">
        <f t="shared" si="3"/>
        <v>61</v>
      </c>
      <c r="X4" s="33">
        <f t="shared" si="3"/>
        <v>6.25</v>
      </c>
      <c r="Y4" s="33">
        <f t="shared" si="3"/>
        <v>-74.25</v>
      </c>
      <c r="Z4" s="33">
        <f t="shared" si="3"/>
        <v>32.25</v>
      </c>
      <c r="AA4" s="33">
        <f t="shared" si="3"/>
        <v>53.75</v>
      </c>
      <c r="AB4" s="33">
        <f t="shared" si="3"/>
        <v>-12</v>
      </c>
      <c r="AC4" s="30">
        <f t="shared" si="4"/>
        <v>6</v>
      </c>
      <c r="AD4" s="30">
        <f t="shared" si="5"/>
        <v>109</v>
      </c>
    </row>
    <row r="5" spans="1:30" s="8" customFormat="1" ht="35.25" customHeight="1" x14ac:dyDescent="0.25">
      <c r="A5" s="22">
        <v>62</v>
      </c>
      <c r="B5" s="113" t="s">
        <v>130</v>
      </c>
      <c r="C5" s="113"/>
      <c r="D5" s="113"/>
      <c r="E5" s="31">
        <v>1823.5</v>
      </c>
      <c r="F5" s="31">
        <v>1934.25</v>
      </c>
      <c r="G5" s="31">
        <v>1918</v>
      </c>
      <c r="H5" s="31">
        <v>1850.5</v>
      </c>
      <c r="I5" s="31">
        <v>1855.5</v>
      </c>
      <c r="J5" s="31">
        <v>1815.25</v>
      </c>
      <c r="K5" s="31">
        <v>1800.75</v>
      </c>
      <c r="L5" s="31">
        <v>1778</v>
      </c>
      <c r="M5" s="32">
        <f t="shared" si="0"/>
        <v>6.0734850562105924</v>
      </c>
      <c r="N5" s="32">
        <f t="shared" si="0"/>
        <v>-0.84011890913791021</v>
      </c>
      <c r="O5" s="32">
        <f t="shared" si="0"/>
        <v>-3.5192909280500562</v>
      </c>
      <c r="P5" s="32">
        <f t="shared" si="0"/>
        <v>0.27019724398811285</v>
      </c>
      <c r="Q5" s="32">
        <f t="shared" si="0"/>
        <v>-2.1692266235516011</v>
      </c>
      <c r="R5" s="32">
        <f t="shared" si="0"/>
        <v>-0.79878804572373063</v>
      </c>
      <c r="S5" s="32">
        <f t="shared" si="0"/>
        <v>-1.263362487852282</v>
      </c>
      <c r="T5" s="29">
        <f t="shared" si="1"/>
        <v>-7.2992700729927034</v>
      </c>
      <c r="U5" s="29">
        <f t="shared" si="2"/>
        <v>-2.4952015355086399</v>
      </c>
      <c r="V5" s="33">
        <f t="shared" si="3"/>
        <v>110.75</v>
      </c>
      <c r="W5" s="33">
        <f t="shared" si="3"/>
        <v>-16.25</v>
      </c>
      <c r="X5" s="33">
        <f t="shared" si="3"/>
        <v>-67.5</v>
      </c>
      <c r="Y5" s="33">
        <f t="shared" si="3"/>
        <v>5</v>
      </c>
      <c r="Z5" s="33">
        <f t="shared" si="3"/>
        <v>-40.25</v>
      </c>
      <c r="AA5" s="33">
        <f t="shared" si="3"/>
        <v>-14.5</v>
      </c>
      <c r="AB5" s="33">
        <f t="shared" si="3"/>
        <v>-22.75</v>
      </c>
      <c r="AC5" s="30">
        <f t="shared" si="4"/>
        <v>-140</v>
      </c>
      <c r="AD5" s="30">
        <f t="shared" si="5"/>
        <v>-45.5</v>
      </c>
    </row>
    <row r="6" spans="1:30" s="8" customFormat="1" ht="35.25" customHeight="1" x14ac:dyDescent="0.25">
      <c r="A6" s="22">
        <v>63</v>
      </c>
      <c r="B6" s="113" t="s">
        <v>131</v>
      </c>
      <c r="C6" s="113"/>
      <c r="D6" s="113"/>
      <c r="E6" s="31">
        <v>1905.25</v>
      </c>
      <c r="F6" s="31">
        <v>1958.75</v>
      </c>
      <c r="G6" s="31">
        <v>1950.5</v>
      </c>
      <c r="H6" s="31">
        <v>1904.25</v>
      </c>
      <c r="I6" s="31">
        <v>1861.25</v>
      </c>
      <c r="J6" s="31">
        <v>1871.25</v>
      </c>
      <c r="K6" s="31">
        <v>1849.5</v>
      </c>
      <c r="L6" s="31">
        <v>1863.75</v>
      </c>
      <c r="M6" s="32">
        <f t="shared" si="0"/>
        <v>2.8080304421991942</v>
      </c>
      <c r="N6" s="32">
        <f t="shared" si="0"/>
        <v>-0.42118698149330447</v>
      </c>
      <c r="O6" s="32">
        <f t="shared" si="0"/>
        <v>-2.3711868751602139</v>
      </c>
      <c r="P6" s="32">
        <f t="shared" si="0"/>
        <v>-2.2581068662202997</v>
      </c>
      <c r="Q6" s="32">
        <f t="shared" si="0"/>
        <v>0.53727333781061759</v>
      </c>
      <c r="R6" s="32">
        <f t="shared" si="0"/>
        <v>-1.1623246492985961</v>
      </c>
      <c r="S6" s="32">
        <f t="shared" si="0"/>
        <v>0.77047850770477488</v>
      </c>
      <c r="T6" s="29">
        <f t="shared" si="1"/>
        <v>-4.4475775442194276</v>
      </c>
      <c r="U6" s="29">
        <f t="shared" si="2"/>
        <v>-2.1781918383414256</v>
      </c>
      <c r="V6" s="33">
        <f t="shared" si="3"/>
        <v>53.5</v>
      </c>
      <c r="W6" s="33">
        <f t="shared" si="3"/>
        <v>-8.25</v>
      </c>
      <c r="X6" s="33">
        <f t="shared" si="3"/>
        <v>-46.25</v>
      </c>
      <c r="Y6" s="33">
        <f t="shared" si="3"/>
        <v>-43</v>
      </c>
      <c r="Z6" s="33">
        <f t="shared" si="3"/>
        <v>10</v>
      </c>
      <c r="AA6" s="33">
        <f t="shared" si="3"/>
        <v>-21.75</v>
      </c>
      <c r="AB6" s="33">
        <f t="shared" si="3"/>
        <v>14.25</v>
      </c>
      <c r="AC6" s="30">
        <f t="shared" si="4"/>
        <v>-86.75</v>
      </c>
      <c r="AD6" s="30">
        <f t="shared" si="5"/>
        <v>-41.5</v>
      </c>
    </row>
    <row r="7" spans="1:30" s="8" customFormat="1" ht="35.25" customHeight="1" x14ac:dyDescent="0.25">
      <c r="A7" s="22">
        <v>64</v>
      </c>
      <c r="B7" s="113" t="s">
        <v>132</v>
      </c>
      <c r="C7" s="113"/>
      <c r="D7" s="113"/>
      <c r="E7" s="31">
        <v>2331.5</v>
      </c>
      <c r="F7" s="31">
        <v>2377</v>
      </c>
      <c r="G7" s="31">
        <v>2443.75</v>
      </c>
      <c r="H7" s="31">
        <v>2351.25</v>
      </c>
      <c r="I7" s="31">
        <v>2298.25</v>
      </c>
      <c r="J7" s="31">
        <v>2248</v>
      </c>
      <c r="K7" s="31">
        <v>2255.75</v>
      </c>
      <c r="L7" s="31">
        <v>2244.75</v>
      </c>
      <c r="M7" s="32">
        <f t="shared" si="0"/>
        <v>1.9515333476302743</v>
      </c>
      <c r="N7" s="32">
        <f t="shared" si="0"/>
        <v>2.8081615481699629</v>
      </c>
      <c r="O7" s="32">
        <f t="shared" si="0"/>
        <v>-3.7851662404092101</v>
      </c>
      <c r="P7" s="32">
        <f t="shared" si="0"/>
        <v>-2.2541201488569862</v>
      </c>
      <c r="Q7" s="32">
        <f t="shared" si="0"/>
        <v>-2.1864462090721237</v>
      </c>
      <c r="R7" s="32">
        <f t="shared" si="0"/>
        <v>0.34475088967971246</v>
      </c>
      <c r="S7" s="32">
        <f t="shared" si="0"/>
        <v>-0.48764269090103562</v>
      </c>
      <c r="T7" s="29">
        <f t="shared" si="1"/>
        <v>-8.1432225063938652</v>
      </c>
      <c r="U7" s="29">
        <f t="shared" si="2"/>
        <v>-3.7207806133390475</v>
      </c>
      <c r="V7" s="33">
        <f t="shared" si="3"/>
        <v>45.5</v>
      </c>
      <c r="W7" s="33">
        <f t="shared" si="3"/>
        <v>66.75</v>
      </c>
      <c r="X7" s="33">
        <f t="shared" si="3"/>
        <v>-92.5</v>
      </c>
      <c r="Y7" s="33">
        <f t="shared" si="3"/>
        <v>-53</v>
      </c>
      <c r="Z7" s="33">
        <f t="shared" si="3"/>
        <v>-50.25</v>
      </c>
      <c r="AA7" s="33">
        <f t="shared" si="3"/>
        <v>7.75</v>
      </c>
      <c r="AB7" s="33">
        <f t="shared" si="3"/>
        <v>-11</v>
      </c>
      <c r="AC7" s="30">
        <f t="shared" si="4"/>
        <v>-199</v>
      </c>
      <c r="AD7" s="30">
        <f t="shared" si="5"/>
        <v>-86.75</v>
      </c>
    </row>
    <row r="8" spans="1:30" s="8" customFormat="1" ht="35.25" customHeight="1" x14ac:dyDescent="0.25">
      <c r="A8" s="22">
        <v>65</v>
      </c>
      <c r="B8" s="113" t="s">
        <v>133</v>
      </c>
      <c r="C8" s="113"/>
      <c r="D8" s="113"/>
      <c r="E8" s="31">
        <v>1602.25</v>
      </c>
      <c r="F8" s="31">
        <v>1680.5</v>
      </c>
      <c r="G8" s="31">
        <v>1710</v>
      </c>
      <c r="H8" s="31">
        <v>1622</v>
      </c>
      <c r="I8" s="31">
        <v>1555.75</v>
      </c>
      <c r="J8" s="31">
        <v>1504.5</v>
      </c>
      <c r="K8" s="31">
        <v>1522.5</v>
      </c>
      <c r="L8" s="31">
        <v>1464</v>
      </c>
      <c r="M8" s="32">
        <f t="shared" si="0"/>
        <v>4.8837572164144083</v>
      </c>
      <c r="N8" s="32">
        <f t="shared" si="0"/>
        <v>1.7554299315679867</v>
      </c>
      <c r="O8" s="32">
        <f t="shared" si="0"/>
        <v>-5.1461988304093538</v>
      </c>
      <c r="P8" s="32">
        <f t="shared" si="0"/>
        <v>-4.0844636251541333</v>
      </c>
      <c r="Q8" s="32">
        <f t="shared" si="0"/>
        <v>-3.2942310782580697</v>
      </c>
      <c r="R8" s="32">
        <f t="shared" si="0"/>
        <v>1.1964107676968982</v>
      </c>
      <c r="S8" s="32">
        <f t="shared" si="0"/>
        <v>-3.8423645320197042</v>
      </c>
      <c r="T8" s="29">
        <f t="shared" si="1"/>
        <v>-14.385964912280702</v>
      </c>
      <c r="U8" s="29">
        <f t="shared" si="2"/>
        <v>-8.6284911842721144</v>
      </c>
      <c r="V8" s="33">
        <f t="shared" si="3"/>
        <v>78.25</v>
      </c>
      <c r="W8" s="33">
        <f t="shared" si="3"/>
        <v>29.5</v>
      </c>
      <c r="X8" s="33">
        <f t="shared" si="3"/>
        <v>-88</v>
      </c>
      <c r="Y8" s="33">
        <f t="shared" si="3"/>
        <v>-66.25</v>
      </c>
      <c r="Z8" s="33">
        <f t="shared" si="3"/>
        <v>-51.25</v>
      </c>
      <c r="AA8" s="33">
        <f t="shared" si="3"/>
        <v>18</v>
      </c>
      <c r="AB8" s="33">
        <f t="shared" si="3"/>
        <v>-58.5</v>
      </c>
      <c r="AC8" s="30">
        <f t="shared" si="4"/>
        <v>-246</v>
      </c>
      <c r="AD8" s="30">
        <f t="shared" si="5"/>
        <v>-138.25</v>
      </c>
    </row>
    <row r="9" spans="1:30" s="8" customFormat="1" ht="35.25" customHeight="1" x14ac:dyDescent="0.25">
      <c r="A9" s="22">
        <v>66</v>
      </c>
      <c r="B9" s="113" t="s">
        <v>134</v>
      </c>
      <c r="C9" s="113"/>
      <c r="D9" s="113"/>
      <c r="E9" s="31">
        <v>3152.5</v>
      </c>
      <c r="F9" s="31">
        <v>3271.25</v>
      </c>
      <c r="G9" s="31">
        <v>3343.25</v>
      </c>
      <c r="H9" s="31">
        <v>3270.5</v>
      </c>
      <c r="I9" s="31">
        <v>3287.5</v>
      </c>
      <c r="J9" s="31">
        <v>3324.25</v>
      </c>
      <c r="K9" s="31">
        <v>3365.5</v>
      </c>
      <c r="L9" s="31">
        <v>3306</v>
      </c>
      <c r="M9" s="32">
        <f t="shared" si="0"/>
        <v>3.7668517049960437</v>
      </c>
      <c r="N9" s="32">
        <f t="shared" si="0"/>
        <v>2.2009935040122386</v>
      </c>
      <c r="O9" s="32">
        <f t="shared" si="0"/>
        <v>-2.1760263216929587</v>
      </c>
      <c r="P9" s="32">
        <f t="shared" si="0"/>
        <v>0.51979819599450305</v>
      </c>
      <c r="Q9" s="32">
        <f t="shared" si="0"/>
        <v>1.1178707224334561</v>
      </c>
      <c r="R9" s="32">
        <f t="shared" si="0"/>
        <v>1.2408814018199488</v>
      </c>
      <c r="S9" s="32">
        <f t="shared" si="0"/>
        <v>-1.7679393849353686</v>
      </c>
      <c r="T9" s="29">
        <f t="shared" si="1"/>
        <v>-1.1141852987362588</v>
      </c>
      <c r="U9" s="29">
        <f t="shared" si="2"/>
        <v>4.8691514670896163</v>
      </c>
      <c r="V9" s="33">
        <f t="shared" si="3"/>
        <v>118.75</v>
      </c>
      <c r="W9" s="33">
        <f t="shared" si="3"/>
        <v>72</v>
      </c>
      <c r="X9" s="33">
        <f t="shared" si="3"/>
        <v>-72.75</v>
      </c>
      <c r="Y9" s="33">
        <f t="shared" si="3"/>
        <v>17</v>
      </c>
      <c r="Z9" s="33">
        <f t="shared" si="3"/>
        <v>36.75</v>
      </c>
      <c r="AA9" s="33">
        <f t="shared" si="3"/>
        <v>41.25</v>
      </c>
      <c r="AB9" s="33">
        <f t="shared" si="3"/>
        <v>-59.5</v>
      </c>
      <c r="AC9" s="30">
        <f t="shared" si="4"/>
        <v>-37.25</v>
      </c>
      <c r="AD9" s="30">
        <f t="shared" si="5"/>
        <v>153.5</v>
      </c>
    </row>
    <row r="10" spans="1:30" s="8" customFormat="1" ht="35.25" customHeight="1" x14ac:dyDescent="0.25">
      <c r="A10" s="22">
        <v>67</v>
      </c>
      <c r="B10" s="113" t="s">
        <v>135</v>
      </c>
      <c r="C10" s="113"/>
      <c r="D10" s="113"/>
      <c r="E10" s="31">
        <v>3097</v>
      </c>
      <c r="F10" s="31">
        <v>3191.5</v>
      </c>
      <c r="G10" s="31">
        <v>3249</v>
      </c>
      <c r="H10" s="31">
        <v>3272.25</v>
      </c>
      <c r="I10" s="31">
        <v>3258.5</v>
      </c>
      <c r="J10" s="31">
        <v>3313</v>
      </c>
      <c r="K10" s="31">
        <v>3418</v>
      </c>
      <c r="L10" s="31">
        <v>3469.25</v>
      </c>
      <c r="M10" s="32">
        <f t="shared" si="0"/>
        <v>3.0513400064578589</v>
      </c>
      <c r="N10" s="32">
        <f t="shared" si="0"/>
        <v>1.8016606611311214</v>
      </c>
      <c r="O10" s="32">
        <f t="shared" si="0"/>
        <v>0.71560480147738748</v>
      </c>
      <c r="P10" s="32">
        <f t="shared" si="0"/>
        <v>-0.42020016808006488</v>
      </c>
      <c r="Q10" s="32">
        <f t="shared" si="0"/>
        <v>1.6725487187356114</v>
      </c>
      <c r="R10" s="32">
        <f t="shared" si="0"/>
        <v>3.1693329308783547</v>
      </c>
      <c r="S10" s="32">
        <f t="shared" si="0"/>
        <v>1.4994148624926762</v>
      </c>
      <c r="T10" s="29">
        <f t="shared" si="1"/>
        <v>6.7790089258233266</v>
      </c>
      <c r="U10" s="29">
        <f t="shared" si="2"/>
        <v>12.019696480464969</v>
      </c>
      <c r="V10" s="33">
        <f t="shared" si="3"/>
        <v>94.5</v>
      </c>
      <c r="W10" s="33">
        <f t="shared" si="3"/>
        <v>57.5</v>
      </c>
      <c r="X10" s="33">
        <f t="shared" si="3"/>
        <v>23.25</v>
      </c>
      <c r="Y10" s="33">
        <f t="shared" si="3"/>
        <v>-13.75</v>
      </c>
      <c r="Z10" s="33">
        <f t="shared" si="3"/>
        <v>54.5</v>
      </c>
      <c r="AA10" s="33">
        <f t="shared" si="3"/>
        <v>105</v>
      </c>
      <c r="AB10" s="33">
        <f t="shared" si="3"/>
        <v>51.25</v>
      </c>
      <c r="AC10" s="30">
        <f t="shared" si="4"/>
        <v>220.25</v>
      </c>
      <c r="AD10" s="30">
        <f t="shared" si="5"/>
        <v>372.25</v>
      </c>
    </row>
    <row r="11" spans="1:30" s="8" customFormat="1" ht="35.25" customHeight="1" x14ac:dyDescent="0.25">
      <c r="A11" s="22">
        <v>68</v>
      </c>
      <c r="B11" s="113" t="s">
        <v>136</v>
      </c>
      <c r="C11" s="113"/>
      <c r="D11" s="113"/>
      <c r="E11" s="31">
        <v>1729</v>
      </c>
      <c r="F11" s="31">
        <v>1811.75</v>
      </c>
      <c r="G11" s="31">
        <v>1837</v>
      </c>
      <c r="H11" s="31">
        <v>1794.75</v>
      </c>
      <c r="I11" s="31">
        <v>1691.75</v>
      </c>
      <c r="J11" s="31">
        <v>1713.75</v>
      </c>
      <c r="K11" s="31">
        <v>1718.5</v>
      </c>
      <c r="L11" s="31">
        <v>1730.25</v>
      </c>
      <c r="M11" s="32">
        <f t="shared" si="0"/>
        <v>4.7860034702140064</v>
      </c>
      <c r="N11" s="32">
        <f t="shared" si="0"/>
        <v>1.3936801435076474</v>
      </c>
      <c r="O11" s="32">
        <f t="shared" si="0"/>
        <v>-2.299945563418615</v>
      </c>
      <c r="P11" s="32">
        <f t="shared" si="0"/>
        <v>-5.7389608580582285</v>
      </c>
      <c r="Q11" s="32">
        <f t="shared" si="0"/>
        <v>1.3004285503177115</v>
      </c>
      <c r="R11" s="32">
        <f t="shared" si="0"/>
        <v>0.27716994894237956</v>
      </c>
      <c r="S11" s="32">
        <f t="shared" si="0"/>
        <v>0.68373581611871348</v>
      </c>
      <c r="T11" s="29">
        <f t="shared" si="1"/>
        <v>-5.8111050626020733</v>
      </c>
      <c r="U11" s="29">
        <f t="shared" si="2"/>
        <v>7.2296124927695438E-2</v>
      </c>
      <c r="V11" s="33">
        <f t="shared" si="3"/>
        <v>82.75</v>
      </c>
      <c r="W11" s="33">
        <f t="shared" si="3"/>
        <v>25.25</v>
      </c>
      <c r="X11" s="33">
        <f t="shared" si="3"/>
        <v>-42.25</v>
      </c>
      <c r="Y11" s="33">
        <f t="shared" si="3"/>
        <v>-103</v>
      </c>
      <c r="Z11" s="33">
        <f t="shared" si="3"/>
        <v>22</v>
      </c>
      <c r="AA11" s="33">
        <f t="shared" si="3"/>
        <v>4.75</v>
      </c>
      <c r="AB11" s="33">
        <f t="shared" si="3"/>
        <v>11.75</v>
      </c>
      <c r="AC11" s="30">
        <f t="shared" si="4"/>
        <v>-106.75</v>
      </c>
      <c r="AD11" s="30">
        <f t="shared" si="5"/>
        <v>1.25</v>
      </c>
    </row>
    <row r="12" spans="1:30" s="8" customFormat="1" ht="35.25" customHeight="1" x14ac:dyDescent="0.25">
      <c r="A12" s="22">
        <v>69</v>
      </c>
      <c r="B12" s="113" t="s">
        <v>137</v>
      </c>
      <c r="C12" s="113"/>
      <c r="D12" s="114"/>
      <c r="E12" s="31">
        <v>832.5</v>
      </c>
      <c r="F12" s="31">
        <v>867.75</v>
      </c>
      <c r="G12" s="31">
        <v>913.5</v>
      </c>
      <c r="H12" s="31">
        <v>909.5</v>
      </c>
      <c r="I12" s="31">
        <v>911.5</v>
      </c>
      <c r="J12" s="31">
        <v>918.25</v>
      </c>
      <c r="K12" s="31">
        <v>919.25</v>
      </c>
      <c r="L12" s="31">
        <v>912.5</v>
      </c>
      <c r="M12" s="32">
        <f t="shared" si="0"/>
        <v>4.2342342342342354</v>
      </c>
      <c r="N12" s="32">
        <f t="shared" si="0"/>
        <v>5.2722558340535963</v>
      </c>
      <c r="O12" s="32">
        <f t="shared" si="0"/>
        <v>-0.43787629994526123</v>
      </c>
      <c r="P12" s="32">
        <f t="shared" si="0"/>
        <v>0.21990104452995762</v>
      </c>
      <c r="Q12" s="32">
        <f t="shared" si="0"/>
        <v>0.74053757542511534</v>
      </c>
      <c r="R12" s="32">
        <f t="shared" si="0"/>
        <v>0.10890280424720178</v>
      </c>
      <c r="S12" s="32">
        <f t="shared" si="0"/>
        <v>-0.73429426162632261</v>
      </c>
      <c r="T12" s="29">
        <f t="shared" si="1"/>
        <v>-0.10946907498631253</v>
      </c>
      <c r="U12" s="29">
        <f t="shared" si="2"/>
        <v>9.6096096096096151</v>
      </c>
      <c r="V12" s="33">
        <f t="shared" si="3"/>
        <v>35.25</v>
      </c>
      <c r="W12" s="33">
        <f t="shared" si="3"/>
        <v>45.75</v>
      </c>
      <c r="X12" s="33">
        <f t="shared" si="3"/>
        <v>-4</v>
      </c>
      <c r="Y12" s="33">
        <f t="shared" si="3"/>
        <v>2</v>
      </c>
      <c r="Z12" s="33">
        <f t="shared" si="3"/>
        <v>6.75</v>
      </c>
      <c r="AA12" s="33">
        <f t="shared" si="3"/>
        <v>1</v>
      </c>
      <c r="AB12" s="33">
        <f t="shared" si="3"/>
        <v>-6.75</v>
      </c>
      <c r="AC12" s="30">
        <f t="shared" si="4"/>
        <v>-1</v>
      </c>
      <c r="AD12" s="30">
        <f t="shared" si="5"/>
        <v>80</v>
      </c>
    </row>
    <row r="13" spans="1:30" s="24" customFormat="1" ht="19.5" customHeight="1" x14ac:dyDescent="0.25">
      <c r="B13" s="212" t="s">
        <v>247</v>
      </c>
      <c r="C13" s="212"/>
      <c r="D13" s="212"/>
      <c r="E13" s="212"/>
      <c r="F13" s="212"/>
      <c r="G13" s="212"/>
      <c r="H13" s="212"/>
      <c r="I13" s="212"/>
      <c r="J13" s="212"/>
      <c r="K13" s="212"/>
      <c r="L13" s="212"/>
      <c r="U13" s="26"/>
    </row>
  </sheetData>
  <mergeCells count="16">
    <mergeCell ref="V1:AD1"/>
    <mergeCell ref="B9:D9"/>
    <mergeCell ref="B10:D10"/>
    <mergeCell ref="B11:D11"/>
    <mergeCell ref="B12:D12"/>
    <mergeCell ref="B3:D3"/>
    <mergeCell ref="B4:D4"/>
    <mergeCell ref="B5:D5"/>
    <mergeCell ref="B6:D6"/>
    <mergeCell ref="B7:D7"/>
    <mergeCell ref="B8:D8"/>
    <mergeCell ref="B13:L13"/>
    <mergeCell ref="A1:A2"/>
    <mergeCell ref="B1:D2"/>
    <mergeCell ref="E1:L1"/>
    <mergeCell ref="M1:U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2250-2C1C-4CE6-B0EC-33CD39BDABFF}">
  <sheetPr>
    <tabColor theme="7" tint="-0.249977111117893"/>
  </sheetPr>
  <dimension ref="A1:AE7"/>
  <sheetViews>
    <sheetView zoomScale="70" zoomScaleNormal="70" workbookViewId="0">
      <selection sqref="A1:XFD1048576"/>
    </sheetView>
  </sheetViews>
  <sheetFormatPr defaultRowHeight="15" x14ac:dyDescent="0.25"/>
  <cols>
    <col min="2" max="2" width="28.5703125" customWidth="1"/>
    <col min="3" max="3" width="24.140625" bestFit="1" customWidth="1"/>
    <col min="4" max="4" width="34.28515625" customWidth="1"/>
    <col min="5" max="5" width="32.140625" customWidth="1"/>
    <col min="6" max="6" width="11.85546875" customWidth="1"/>
    <col min="7" max="14" width="12.28515625" customWidth="1"/>
    <col min="15" max="21" width="15.5703125" customWidth="1"/>
    <col min="22" max="23" width="15.85546875" customWidth="1"/>
    <col min="24" max="30" width="18.28515625" customWidth="1"/>
    <col min="31" max="31" width="15.5703125" customWidth="1"/>
    <col min="32" max="32" width="15.5703125" style="46" customWidth="1"/>
    <col min="33" max="16384" width="9.140625" style="46"/>
  </cols>
  <sheetData>
    <row r="1" spans="1:31" s="45" customFormat="1" ht="88.5" customHeight="1" x14ac:dyDescent="0.25">
      <c r="A1" s="213" t="s">
        <v>1</v>
      </c>
      <c r="B1" s="232" t="s">
        <v>185</v>
      </c>
      <c r="C1" s="233"/>
      <c r="D1" s="233"/>
      <c r="E1" s="234"/>
      <c r="F1" s="243" t="s">
        <v>239</v>
      </c>
      <c r="G1" s="244"/>
      <c r="H1" s="244"/>
      <c r="I1" s="244"/>
      <c r="J1" s="244"/>
      <c r="K1" s="244"/>
      <c r="L1" s="244"/>
      <c r="M1" s="245"/>
      <c r="N1" s="243" t="s">
        <v>231</v>
      </c>
      <c r="O1" s="244"/>
      <c r="P1" s="244"/>
      <c r="Q1" s="244"/>
      <c r="R1" s="244"/>
      <c r="S1" s="244"/>
      <c r="T1" s="244"/>
      <c r="U1" s="244"/>
      <c r="V1" s="245"/>
      <c r="W1" s="243" t="s">
        <v>232</v>
      </c>
      <c r="X1" s="244"/>
      <c r="Y1" s="244"/>
      <c r="Z1" s="244"/>
      <c r="AA1" s="244"/>
      <c r="AB1" s="244"/>
      <c r="AC1" s="244"/>
      <c r="AD1" s="244"/>
      <c r="AE1" s="245"/>
    </row>
    <row r="2" spans="1:31" ht="175.5" customHeight="1" x14ac:dyDescent="0.25">
      <c r="A2" s="214"/>
      <c r="B2" s="235"/>
      <c r="C2" s="236"/>
      <c r="D2" s="236"/>
      <c r="E2" s="237"/>
      <c r="F2" s="3">
        <v>2012</v>
      </c>
      <c r="G2" s="3">
        <v>2013</v>
      </c>
      <c r="H2" s="3">
        <v>2014</v>
      </c>
      <c r="I2" s="3">
        <v>2015</v>
      </c>
      <c r="J2" s="3">
        <v>2016</v>
      </c>
      <c r="K2" s="3">
        <v>2017</v>
      </c>
      <c r="L2" s="3">
        <v>2018</v>
      </c>
      <c r="M2" s="3">
        <v>2019</v>
      </c>
      <c r="N2" s="44" t="s">
        <v>11</v>
      </c>
      <c r="O2" s="44" t="s">
        <v>12</v>
      </c>
      <c r="P2" s="44" t="s">
        <v>13</v>
      </c>
      <c r="Q2" s="44" t="s">
        <v>14</v>
      </c>
      <c r="R2" s="44" t="s">
        <v>15</v>
      </c>
      <c r="S2" s="44" t="s">
        <v>16</v>
      </c>
      <c r="T2" s="44" t="s">
        <v>251</v>
      </c>
      <c r="U2" s="42" t="s">
        <v>252</v>
      </c>
      <c r="V2" s="42" t="s">
        <v>253</v>
      </c>
      <c r="W2" s="5" t="s">
        <v>11</v>
      </c>
      <c r="X2" s="5" t="s">
        <v>12</v>
      </c>
      <c r="Y2" s="5" t="s">
        <v>13</v>
      </c>
      <c r="Z2" s="5" t="s">
        <v>14</v>
      </c>
      <c r="AA2" s="5" t="s">
        <v>15</v>
      </c>
      <c r="AB2" s="5" t="s">
        <v>16</v>
      </c>
      <c r="AC2" s="5" t="s">
        <v>251</v>
      </c>
      <c r="AD2" s="42" t="s">
        <v>252</v>
      </c>
      <c r="AE2" s="42" t="s">
        <v>253</v>
      </c>
    </row>
    <row r="3" spans="1:31" s="8" customFormat="1" ht="45" customHeight="1" x14ac:dyDescent="0.25">
      <c r="A3" s="22">
        <v>70</v>
      </c>
      <c r="B3" s="248" t="s">
        <v>154</v>
      </c>
      <c r="C3" s="246" t="s">
        <v>182</v>
      </c>
      <c r="D3" s="121" t="s">
        <v>148</v>
      </c>
      <c r="E3" s="131"/>
      <c r="F3" s="31">
        <v>189634.75</v>
      </c>
      <c r="G3" s="31">
        <v>198519.25</v>
      </c>
      <c r="H3" s="31">
        <v>206407.5</v>
      </c>
      <c r="I3" s="31">
        <v>204106.75</v>
      </c>
      <c r="J3" s="31">
        <v>197499</v>
      </c>
      <c r="K3" s="31">
        <v>201166</v>
      </c>
      <c r="L3" s="31">
        <v>207273.75</v>
      </c>
      <c r="M3" s="31">
        <v>212386.75</v>
      </c>
      <c r="N3" s="32">
        <f t="shared" ref="N3:T6" si="0">(G3/F3-1)*100</f>
        <v>4.6850590411303905</v>
      </c>
      <c r="O3" s="32">
        <f t="shared" si="0"/>
        <v>3.9735441273327288</v>
      </c>
      <c r="P3" s="32">
        <f t="shared" si="0"/>
        <v>-1.1146639535869585</v>
      </c>
      <c r="Q3" s="32">
        <f t="shared" si="0"/>
        <v>-3.2373990571110456</v>
      </c>
      <c r="R3" s="32">
        <f t="shared" si="0"/>
        <v>1.8567182618646205</v>
      </c>
      <c r="S3" s="32">
        <f t="shared" si="0"/>
        <v>3.0361741049680369</v>
      </c>
      <c r="T3" s="32">
        <f t="shared" si="0"/>
        <v>2.4667860739722158</v>
      </c>
      <c r="U3" s="29">
        <f t="shared" ref="U3:U6" si="1">(M3/H3-1)*100</f>
        <v>2.8968181873236132</v>
      </c>
      <c r="V3" s="29">
        <f t="shared" ref="V3:V6" si="2">(M3/F3-1)*100</f>
        <v>11.997801035938815</v>
      </c>
      <c r="W3" s="33">
        <f t="shared" ref="W3:AC6" si="3">G3-F3</f>
        <v>8884.5</v>
      </c>
      <c r="X3" s="33">
        <f t="shared" si="3"/>
        <v>7888.25</v>
      </c>
      <c r="Y3" s="33">
        <f t="shared" si="3"/>
        <v>-2300.75</v>
      </c>
      <c r="Z3" s="33">
        <f t="shared" si="3"/>
        <v>-6607.75</v>
      </c>
      <c r="AA3" s="33">
        <f t="shared" si="3"/>
        <v>3667</v>
      </c>
      <c r="AB3" s="33">
        <f t="shared" si="3"/>
        <v>6107.75</v>
      </c>
      <c r="AC3" s="33">
        <f t="shared" si="3"/>
        <v>5113</v>
      </c>
      <c r="AD3" s="30">
        <f t="shared" ref="AD3:AD6" si="4">M3-H3</f>
        <v>5979.25</v>
      </c>
      <c r="AE3" s="30">
        <f t="shared" ref="AE3:AE5" si="5">M3-F3</f>
        <v>22752</v>
      </c>
    </row>
    <row r="4" spans="1:31" s="8" customFormat="1" ht="45" customHeight="1" x14ac:dyDescent="0.25">
      <c r="A4" s="22">
        <v>71</v>
      </c>
      <c r="B4" s="249"/>
      <c r="C4" s="247"/>
      <c r="D4" s="121" t="s">
        <v>157</v>
      </c>
      <c r="E4" s="131"/>
      <c r="F4" s="31">
        <v>192328.5</v>
      </c>
      <c r="G4" s="31">
        <v>200344</v>
      </c>
      <c r="H4" s="31">
        <v>208067</v>
      </c>
      <c r="I4" s="31">
        <v>207159.75</v>
      </c>
      <c r="J4" s="31">
        <v>204867.25</v>
      </c>
      <c r="K4" s="31">
        <v>208024.25</v>
      </c>
      <c r="L4" s="31">
        <v>214215.75</v>
      </c>
      <c r="M4" s="31">
        <v>220035.5</v>
      </c>
      <c r="N4" s="32">
        <f t="shared" si="0"/>
        <v>4.1676090646991959</v>
      </c>
      <c r="O4" s="32">
        <f t="shared" si="0"/>
        <v>3.8548696242463043</v>
      </c>
      <c r="P4" s="32">
        <f t="shared" si="0"/>
        <v>-0.43603743025083519</v>
      </c>
      <c r="Q4" s="32">
        <f t="shared" si="0"/>
        <v>-1.1066338900293182</v>
      </c>
      <c r="R4" s="32">
        <f t="shared" si="0"/>
        <v>1.5409978900971177</v>
      </c>
      <c r="S4" s="32">
        <f t="shared" si="0"/>
        <v>2.9763356916321149</v>
      </c>
      <c r="T4" s="32">
        <f t="shared" si="0"/>
        <v>2.7167703588554915</v>
      </c>
      <c r="U4" s="29">
        <f t="shared" si="1"/>
        <v>5.7522336555051901</v>
      </c>
      <c r="V4" s="29">
        <f t="shared" si="2"/>
        <v>14.406081262007442</v>
      </c>
      <c r="W4" s="33">
        <f t="shared" si="3"/>
        <v>8015.5</v>
      </c>
      <c r="X4" s="33">
        <f t="shared" si="3"/>
        <v>7723</v>
      </c>
      <c r="Y4" s="33">
        <f t="shared" si="3"/>
        <v>-907.25</v>
      </c>
      <c r="Z4" s="33">
        <f t="shared" si="3"/>
        <v>-2292.5</v>
      </c>
      <c r="AA4" s="33">
        <f t="shared" si="3"/>
        <v>3157</v>
      </c>
      <c r="AB4" s="33">
        <f t="shared" si="3"/>
        <v>6191.5</v>
      </c>
      <c r="AC4" s="33">
        <f t="shared" si="3"/>
        <v>5819.75</v>
      </c>
      <c r="AD4" s="30">
        <f t="shared" si="4"/>
        <v>11968.5</v>
      </c>
      <c r="AE4" s="30">
        <f t="shared" si="5"/>
        <v>27707</v>
      </c>
    </row>
    <row r="5" spans="1:31" s="8" customFormat="1" ht="45" customHeight="1" x14ac:dyDescent="0.25">
      <c r="A5" s="22">
        <v>72</v>
      </c>
      <c r="B5" s="248" t="s">
        <v>155</v>
      </c>
      <c r="C5" s="248" t="s">
        <v>156</v>
      </c>
      <c r="D5" s="121" t="s">
        <v>160</v>
      </c>
      <c r="E5" s="131"/>
      <c r="F5" s="31">
        <v>128458.25</v>
      </c>
      <c r="G5" s="31">
        <v>133564.25</v>
      </c>
      <c r="H5" s="31">
        <v>139769.5</v>
      </c>
      <c r="I5" s="31">
        <v>136120.5</v>
      </c>
      <c r="J5" s="31">
        <v>132287.75</v>
      </c>
      <c r="K5" s="31">
        <v>133485</v>
      </c>
      <c r="L5" s="31">
        <v>136079.75</v>
      </c>
      <c r="M5" s="31">
        <v>138322.75</v>
      </c>
      <c r="N5" s="32">
        <f t="shared" si="0"/>
        <v>3.9748322898685018</v>
      </c>
      <c r="O5" s="32">
        <f t="shared" si="0"/>
        <v>4.6458913968371096</v>
      </c>
      <c r="P5" s="32">
        <f t="shared" si="0"/>
        <v>-2.6107269468660932</v>
      </c>
      <c r="Q5" s="32">
        <f t="shared" si="0"/>
        <v>-2.8157037330894363</v>
      </c>
      <c r="R5" s="32">
        <f t="shared" si="0"/>
        <v>0.90503466874294336</v>
      </c>
      <c r="S5" s="32">
        <f t="shared" si="0"/>
        <v>1.9438513690676951</v>
      </c>
      <c r="T5" s="32">
        <f t="shared" si="0"/>
        <v>1.6482981486958925</v>
      </c>
      <c r="U5" s="29">
        <f t="shared" si="1"/>
        <v>-1.0350970705339857</v>
      </c>
      <c r="V5" s="29">
        <f t="shared" si="2"/>
        <v>7.679148672817826</v>
      </c>
      <c r="W5" s="33">
        <f t="shared" si="3"/>
        <v>5106</v>
      </c>
      <c r="X5" s="33">
        <f t="shared" si="3"/>
        <v>6205.25</v>
      </c>
      <c r="Y5" s="33">
        <f t="shared" si="3"/>
        <v>-3649</v>
      </c>
      <c r="Z5" s="33">
        <f t="shared" si="3"/>
        <v>-3832.75</v>
      </c>
      <c r="AA5" s="33">
        <f t="shared" si="3"/>
        <v>1197.25</v>
      </c>
      <c r="AB5" s="33">
        <f t="shared" si="3"/>
        <v>2594.75</v>
      </c>
      <c r="AC5" s="33">
        <f t="shared" si="3"/>
        <v>2243</v>
      </c>
      <c r="AD5" s="30">
        <f t="shared" si="4"/>
        <v>-1446.75</v>
      </c>
      <c r="AE5" s="30">
        <f t="shared" si="5"/>
        <v>9864.5</v>
      </c>
    </row>
    <row r="6" spans="1:31" s="8" customFormat="1" ht="63" customHeight="1" x14ac:dyDescent="0.25">
      <c r="A6" s="22">
        <v>73</v>
      </c>
      <c r="B6" s="249"/>
      <c r="C6" s="249"/>
      <c r="D6" s="121" t="s">
        <v>157</v>
      </c>
      <c r="E6" s="131"/>
      <c r="F6" s="31">
        <v>131640.25</v>
      </c>
      <c r="G6" s="31">
        <v>135842.25</v>
      </c>
      <c r="H6" s="31">
        <v>141849.75</v>
      </c>
      <c r="I6" s="31">
        <v>140199</v>
      </c>
      <c r="J6" s="31">
        <v>140934</v>
      </c>
      <c r="K6" s="31">
        <v>141980.5</v>
      </c>
      <c r="L6" s="31">
        <v>144808.5</v>
      </c>
      <c r="M6" s="31">
        <v>147791</v>
      </c>
      <c r="N6" s="32">
        <f t="shared" si="0"/>
        <v>3.1920328319036129</v>
      </c>
      <c r="O6" s="32">
        <f t="shared" si="0"/>
        <v>4.4224090811216588</v>
      </c>
      <c r="P6" s="32">
        <f t="shared" si="0"/>
        <v>-1.163731342494434</v>
      </c>
      <c r="Q6" s="32">
        <f t="shared" si="0"/>
        <v>0.52425480923543599</v>
      </c>
      <c r="R6" s="32">
        <f t="shared" si="0"/>
        <v>0.74254615635687138</v>
      </c>
      <c r="S6" s="32">
        <f t="shared" si="0"/>
        <v>1.9918228207394639</v>
      </c>
      <c r="T6" s="32">
        <f t="shared" si="0"/>
        <v>2.0596166661487336</v>
      </c>
      <c r="U6" s="29">
        <f t="shared" si="1"/>
        <v>4.1884106246221853</v>
      </c>
      <c r="V6" s="29">
        <f t="shared" si="2"/>
        <v>12.268853940948921</v>
      </c>
      <c r="W6" s="33">
        <f t="shared" si="3"/>
        <v>4202</v>
      </c>
      <c r="X6" s="33">
        <f t="shared" si="3"/>
        <v>6007.5</v>
      </c>
      <c r="Y6" s="33">
        <f t="shared" si="3"/>
        <v>-1650.75</v>
      </c>
      <c r="Z6" s="33">
        <f t="shared" si="3"/>
        <v>735</v>
      </c>
      <c r="AA6" s="33">
        <f t="shared" si="3"/>
        <v>1046.5</v>
      </c>
      <c r="AB6" s="33">
        <f t="shared" si="3"/>
        <v>2828</v>
      </c>
      <c r="AC6" s="33">
        <f t="shared" si="3"/>
        <v>2982.5</v>
      </c>
      <c r="AD6" s="30">
        <f t="shared" si="4"/>
        <v>5941.25</v>
      </c>
      <c r="AE6" s="30">
        <f>M6-F6</f>
        <v>16150.75</v>
      </c>
    </row>
    <row r="7" spans="1:31" s="24" customFormat="1" ht="19.5" customHeight="1" x14ac:dyDescent="0.25">
      <c r="B7" s="212" t="s">
        <v>247</v>
      </c>
      <c r="C7" s="212"/>
      <c r="D7" s="212"/>
      <c r="E7" s="212"/>
      <c r="F7" s="212"/>
      <c r="G7" s="212"/>
      <c r="H7" s="212"/>
      <c r="I7" s="212"/>
      <c r="J7" s="212"/>
      <c r="K7" s="212"/>
      <c r="L7" s="212"/>
      <c r="M7" s="212"/>
      <c r="V7" s="26"/>
    </row>
  </sheetData>
  <mergeCells count="14">
    <mergeCell ref="A1:A2"/>
    <mergeCell ref="C5:C6"/>
    <mergeCell ref="D5:E5"/>
    <mergeCell ref="D6:E6"/>
    <mergeCell ref="B3:B4"/>
    <mergeCell ref="B5:B6"/>
    <mergeCell ref="F1:M1"/>
    <mergeCell ref="N1:V1"/>
    <mergeCell ref="W1:AE1"/>
    <mergeCell ref="B7:M7"/>
    <mergeCell ref="B1:E2"/>
    <mergeCell ref="C3:C4"/>
    <mergeCell ref="D3:E3"/>
    <mergeCell ref="D4:E4"/>
  </mergeCells>
  <pageMargins left="0.511811024" right="0.511811024" top="0.78740157499999996" bottom="0.78740157499999996" header="0.31496062000000002" footer="0.31496062000000002"/>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D3FC4-CA60-4977-A9C3-BDF3392BDFAF}">
  <sheetPr>
    <tabColor theme="5" tint="-0.249977111117893"/>
  </sheetPr>
  <dimension ref="A1:V14"/>
  <sheetViews>
    <sheetView workbookViewId="0">
      <pane xSplit="6" ySplit="2" topLeftCell="G3" activePane="bottomRight" state="frozen"/>
      <selection pane="topRight" activeCell="G1" sqref="G1"/>
      <selection pane="bottomLeft" activeCell="A5" sqref="A5"/>
      <selection pane="bottomRight" activeCell="G3" sqref="G3"/>
    </sheetView>
  </sheetViews>
  <sheetFormatPr defaultRowHeight="15" x14ac:dyDescent="0.25"/>
  <cols>
    <col min="2" max="2" width="15" customWidth="1"/>
    <col min="3" max="3" width="21.5703125" customWidth="1"/>
    <col min="6" max="6" width="24.85546875" customWidth="1"/>
    <col min="7" max="14" width="11.85546875" customWidth="1"/>
  </cols>
  <sheetData>
    <row r="1" spans="1:22" s="1" customFormat="1" ht="97.5" customHeight="1" x14ac:dyDescent="0.25">
      <c r="A1" s="144" t="s">
        <v>1</v>
      </c>
      <c r="B1" s="158" t="s">
        <v>188</v>
      </c>
      <c r="C1" s="159"/>
      <c r="D1" s="159"/>
      <c r="E1" s="159"/>
      <c r="F1" s="160"/>
      <c r="G1" s="74" t="s">
        <v>175</v>
      </c>
      <c r="H1" s="74"/>
      <c r="I1" s="74"/>
      <c r="J1" s="74"/>
      <c r="K1" s="74"/>
      <c r="L1" s="74"/>
      <c r="M1" s="74"/>
      <c r="N1" s="74"/>
      <c r="O1" s="74" t="s">
        <v>176</v>
      </c>
      <c r="P1" s="74"/>
      <c r="Q1" s="74"/>
      <c r="R1" s="74"/>
      <c r="S1" s="74"/>
      <c r="T1" s="74"/>
      <c r="U1" s="74"/>
      <c r="V1" s="74"/>
    </row>
    <row r="2" spans="1:22" s="6" customFormat="1" ht="78.75" customHeight="1" x14ac:dyDescent="0.25">
      <c r="A2" s="144"/>
      <c r="B2" s="161"/>
      <c r="C2" s="162"/>
      <c r="D2" s="162"/>
      <c r="E2" s="162"/>
      <c r="F2" s="163"/>
      <c r="G2" s="3">
        <v>2012</v>
      </c>
      <c r="H2" s="3">
        <v>2013</v>
      </c>
      <c r="I2" s="3">
        <v>2014</v>
      </c>
      <c r="J2" s="3">
        <v>2015</v>
      </c>
      <c r="K2" s="3">
        <v>2016</v>
      </c>
      <c r="L2" s="3">
        <v>2017</v>
      </c>
      <c r="M2" s="3">
        <v>2018</v>
      </c>
      <c r="N2" s="3">
        <v>2019</v>
      </c>
      <c r="O2" s="3">
        <v>2012</v>
      </c>
      <c r="P2" s="3">
        <v>2013</v>
      </c>
      <c r="Q2" s="3">
        <v>2014</v>
      </c>
      <c r="R2" s="3">
        <v>2015</v>
      </c>
      <c r="S2" s="3">
        <v>2016</v>
      </c>
      <c r="T2" s="3">
        <v>2017</v>
      </c>
      <c r="U2" s="3">
        <v>2018</v>
      </c>
      <c r="V2" s="3">
        <v>2019</v>
      </c>
    </row>
    <row r="3" spans="1:22" s="23" customFormat="1" ht="31.5" customHeight="1" x14ac:dyDescent="0.25">
      <c r="A3" s="22">
        <v>1</v>
      </c>
      <c r="B3" s="152" t="s">
        <v>113</v>
      </c>
      <c r="C3" s="153"/>
      <c r="D3" s="141" t="s">
        <v>115</v>
      </c>
      <c r="E3" s="141"/>
      <c r="F3" s="141"/>
      <c r="G3" s="35">
        <v>197716.75</v>
      </c>
      <c r="H3" s="35">
        <v>199431.5</v>
      </c>
      <c r="I3" s="35">
        <v>201142.75</v>
      </c>
      <c r="J3" s="35">
        <v>202845.75</v>
      </c>
      <c r="K3" s="35">
        <v>204535</v>
      </c>
      <c r="L3" s="35">
        <v>206206.75</v>
      </c>
      <c r="M3" s="35">
        <v>207855.5</v>
      </c>
      <c r="N3" s="35">
        <v>209476</v>
      </c>
      <c r="O3" s="36">
        <f t="shared" ref="O3:T3" si="0">G3/G$3*100</f>
        <v>100</v>
      </c>
      <c r="P3" s="36">
        <f t="shared" si="0"/>
        <v>100</v>
      </c>
      <c r="Q3" s="36">
        <f t="shared" si="0"/>
        <v>100</v>
      </c>
      <c r="R3" s="36">
        <f t="shared" si="0"/>
        <v>100</v>
      </c>
      <c r="S3" s="36">
        <f t="shared" si="0"/>
        <v>100</v>
      </c>
      <c r="T3" s="36">
        <f t="shared" si="0"/>
        <v>100</v>
      </c>
      <c r="U3" s="36">
        <f t="shared" ref="U3:V4" si="1">M3/M$3*100</f>
        <v>100</v>
      </c>
      <c r="V3" s="36">
        <f t="shared" si="1"/>
        <v>100</v>
      </c>
    </row>
    <row r="4" spans="1:22" s="23" customFormat="1" ht="31.5" customHeight="1" x14ac:dyDescent="0.25">
      <c r="A4" s="22">
        <v>2</v>
      </c>
      <c r="B4" s="154"/>
      <c r="C4" s="155"/>
      <c r="D4" s="151" t="s">
        <v>201</v>
      </c>
      <c r="E4" s="151"/>
      <c r="F4" s="151"/>
      <c r="G4" s="31">
        <v>156521.25</v>
      </c>
      <c r="H4" s="31">
        <v>158704.25</v>
      </c>
      <c r="I4" s="31">
        <v>161199</v>
      </c>
      <c r="J4" s="31">
        <v>163527</v>
      </c>
      <c r="K4" s="31">
        <v>165600.5</v>
      </c>
      <c r="L4" s="31">
        <v>167668.5</v>
      </c>
      <c r="M4" s="31">
        <v>169376.25</v>
      </c>
      <c r="N4" s="31">
        <v>171033.75</v>
      </c>
      <c r="O4" s="32">
        <f>G4/G$3*100</f>
        <v>79.164385414993916</v>
      </c>
      <c r="P4" s="32">
        <f t="shared" ref="P4" si="2">H4/H$3*100</f>
        <v>79.578326392771444</v>
      </c>
      <c r="Q4" s="32">
        <f t="shared" ref="Q4" si="3">I4/I$3*100</f>
        <v>80.141590984512248</v>
      </c>
      <c r="R4" s="32">
        <f t="shared" ref="R4" si="4">J4/J$3*100</f>
        <v>80.616428986064534</v>
      </c>
      <c r="S4" s="32">
        <f t="shared" ref="S4" si="5">K4/K$3*100</f>
        <v>80.964382624000791</v>
      </c>
      <c r="T4" s="32">
        <f t="shared" ref="T4" si="6">L4/L$3*100</f>
        <v>81.310868824614133</v>
      </c>
      <c r="U4" s="32">
        <f t="shared" si="1"/>
        <v>81.487499729379309</v>
      </c>
      <c r="V4" s="32">
        <f t="shared" si="1"/>
        <v>81.64837499283928</v>
      </c>
    </row>
    <row r="5" spans="1:22" s="23" customFormat="1" ht="31.5" customHeight="1" x14ac:dyDescent="0.25">
      <c r="A5" s="22"/>
      <c r="B5" s="156"/>
      <c r="C5" s="157"/>
      <c r="D5" s="151" t="s">
        <v>177</v>
      </c>
      <c r="E5" s="151"/>
      <c r="F5" s="151"/>
      <c r="G5" s="31">
        <f>G3-G4</f>
        <v>41195.5</v>
      </c>
      <c r="H5" s="31">
        <f t="shared" ref="H5:L5" si="7">H3-H4</f>
        <v>40727.25</v>
      </c>
      <c r="I5" s="31">
        <f t="shared" si="7"/>
        <v>39943.75</v>
      </c>
      <c r="J5" s="31">
        <f t="shared" si="7"/>
        <v>39318.75</v>
      </c>
      <c r="K5" s="31">
        <f t="shared" si="7"/>
        <v>38934.5</v>
      </c>
      <c r="L5" s="31">
        <f t="shared" si="7"/>
        <v>38538.25</v>
      </c>
      <c r="M5" s="31">
        <f t="shared" ref="M5:N5" si="8">M3-M4</f>
        <v>38479.25</v>
      </c>
      <c r="N5" s="31">
        <f t="shared" si="8"/>
        <v>38442.25</v>
      </c>
      <c r="O5" s="32">
        <f>O3-O4</f>
        <v>20.835614585006084</v>
      </c>
      <c r="P5" s="32">
        <f t="shared" ref="P5:T5" si="9">P3-P4</f>
        <v>20.421673607228556</v>
      </c>
      <c r="Q5" s="32">
        <f t="shared" si="9"/>
        <v>19.858409015487752</v>
      </c>
      <c r="R5" s="32">
        <f t="shared" si="9"/>
        <v>19.383571013935466</v>
      </c>
      <c r="S5" s="32">
        <f t="shared" si="9"/>
        <v>19.035617375999209</v>
      </c>
      <c r="T5" s="32">
        <f t="shared" si="9"/>
        <v>18.689131175385867</v>
      </c>
      <c r="U5" s="32">
        <f t="shared" ref="U5:V5" si="10">U3-U4</f>
        <v>18.512500270620691</v>
      </c>
      <c r="V5" s="32">
        <f t="shared" si="10"/>
        <v>18.35162500716072</v>
      </c>
    </row>
    <row r="6" spans="1:22" s="23" customFormat="1" ht="31.5" customHeight="1" x14ac:dyDescent="0.25">
      <c r="A6" s="22">
        <v>2</v>
      </c>
      <c r="B6" s="82" t="s">
        <v>178</v>
      </c>
      <c r="C6" s="140" t="s">
        <v>115</v>
      </c>
      <c r="D6" s="141" t="s">
        <v>115</v>
      </c>
      <c r="E6" s="141"/>
      <c r="F6" s="141"/>
      <c r="G6" s="35">
        <v>156521.25</v>
      </c>
      <c r="H6" s="35">
        <v>158704.25</v>
      </c>
      <c r="I6" s="35">
        <v>161199</v>
      </c>
      <c r="J6" s="35">
        <v>163527</v>
      </c>
      <c r="K6" s="35">
        <v>165600.5</v>
      </c>
      <c r="L6" s="35">
        <v>167668.5</v>
      </c>
      <c r="M6" s="35">
        <v>169376.25</v>
      </c>
      <c r="N6" s="35">
        <v>171033.75</v>
      </c>
      <c r="O6" s="36">
        <f t="shared" ref="O6:T6" si="11">G6/G$6*100</f>
        <v>100</v>
      </c>
      <c r="P6" s="36">
        <f t="shared" si="11"/>
        <v>100</v>
      </c>
      <c r="Q6" s="36">
        <f t="shared" si="11"/>
        <v>100</v>
      </c>
      <c r="R6" s="36">
        <f t="shared" si="11"/>
        <v>100</v>
      </c>
      <c r="S6" s="36">
        <f t="shared" si="11"/>
        <v>100</v>
      </c>
      <c r="T6" s="36">
        <f t="shared" si="11"/>
        <v>100</v>
      </c>
      <c r="U6" s="36">
        <f t="shared" ref="U6:V8" si="12">M6/M$6*100</f>
        <v>100</v>
      </c>
      <c r="V6" s="36">
        <f t="shared" si="12"/>
        <v>100</v>
      </c>
    </row>
    <row r="7" spans="1:22" s="23" customFormat="1" ht="31.5" customHeight="1" x14ac:dyDescent="0.25">
      <c r="A7" s="22">
        <v>3</v>
      </c>
      <c r="B7" s="82"/>
      <c r="C7" s="140"/>
      <c r="D7" s="151" t="s">
        <v>162</v>
      </c>
      <c r="E7" s="151"/>
      <c r="F7" s="151"/>
      <c r="G7" s="34">
        <v>96122</v>
      </c>
      <c r="H7" s="34">
        <v>97225.25</v>
      </c>
      <c r="I7" s="34">
        <v>98336</v>
      </c>
      <c r="J7" s="34">
        <v>100215.75</v>
      </c>
      <c r="K7" s="34">
        <v>101670.5</v>
      </c>
      <c r="L7" s="34">
        <v>103469.5</v>
      </c>
      <c r="M7" s="34">
        <v>104360.5</v>
      </c>
      <c r="N7" s="34">
        <v>105964.25</v>
      </c>
      <c r="O7" s="32">
        <f t="shared" ref="O7:O8" si="13">G7/G$6*100</f>
        <v>61.411469688620556</v>
      </c>
      <c r="P7" s="32">
        <f t="shared" ref="P7:P8" si="14">H7/H$6*100</f>
        <v>61.261906974765957</v>
      </c>
      <c r="Q7" s="32">
        <f t="shared" ref="Q7:Q8" si="15">I7/I$6*100</f>
        <v>61.002859819229649</v>
      </c>
      <c r="R7" s="32">
        <f t="shared" ref="R7:R8" si="16">J7/J$6*100</f>
        <v>61.283916417472341</v>
      </c>
      <c r="S7" s="32">
        <f t="shared" ref="S7:S8" si="17">K7/K$6*100</f>
        <v>61.395044097089077</v>
      </c>
      <c r="T7" s="32">
        <f t="shared" ref="T7:T8" si="18">L7/L$6*100</f>
        <v>61.710756641825981</v>
      </c>
      <c r="U7" s="32">
        <f t="shared" si="12"/>
        <v>61.614600630253648</v>
      </c>
      <c r="V7" s="32">
        <f t="shared" si="12"/>
        <v>61.955169666805531</v>
      </c>
    </row>
    <row r="8" spans="1:22" s="23" customFormat="1" ht="31.5" customHeight="1" x14ac:dyDescent="0.25">
      <c r="A8" s="22">
        <v>6</v>
      </c>
      <c r="B8" s="82"/>
      <c r="C8" s="140"/>
      <c r="D8" s="151" t="s">
        <v>169</v>
      </c>
      <c r="E8" s="151"/>
      <c r="F8" s="151"/>
      <c r="G8" s="31">
        <v>60399.5</v>
      </c>
      <c r="H8" s="31">
        <v>61479</v>
      </c>
      <c r="I8" s="31">
        <v>62863</v>
      </c>
      <c r="J8" s="31">
        <v>63311.25</v>
      </c>
      <c r="K8" s="31">
        <v>63930.25</v>
      </c>
      <c r="L8" s="31">
        <v>64199.25</v>
      </c>
      <c r="M8" s="31">
        <v>65015.5</v>
      </c>
      <c r="N8" s="31">
        <v>65069.5</v>
      </c>
      <c r="O8" s="32">
        <f t="shared" si="13"/>
        <v>38.5886900341008</v>
      </c>
      <c r="P8" s="32">
        <f t="shared" si="14"/>
        <v>38.738093025234043</v>
      </c>
      <c r="Q8" s="32">
        <f t="shared" si="15"/>
        <v>38.997140180770351</v>
      </c>
      <c r="R8" s="32">
        <f t="shared" si="16"/>
        <v>38.716083582527652</v>
      </c>
      <c r="S8" s="32">
        <f t="shared" si="17"/>
        <v>38.605106868638686</v>
      </c>
      <c r="T8" s="32">
        <f t="shared" si="18"/>
        <v>38.289392461911447</v>
      </c>
      <c r="U8" s="32">
        <f t="shared" si="12"/>
        <v>38.385251769359634</v>
      </c>
      <c r="V8" s="32">
        <f t="shared" si="12"/>
        <v>38.044830333194476</v>
      </c>
    </row>
    <row r="9" spans="1:22" s="23" customFormat="1" ht="31.5" customHeight="1" x14ac:dyDescent="0.25">
      <c r="A9" s="22">
        <v>3</v>
      </c>
      <c r="B9" s="82"/>
      <c r="C9" s="140" t="s">
        <v>114</v>
      </c>
      <c r="D9" s="141" t="s">
        <v>115</v>
      </c>
      <c r="E9" s="141"/>
      <c r="F9" s="141"/>
      <c r="G9" s="35">
        <v>96122</v>
      </c>
      <c r="H9" s="35">
        <v>97225.25</v>
      </c>
      <c r="I9" s="35">
        <v>98336</v>
      </c>
      <c r="J9" s="35">
        <v>100215.75</v>
      </c>
      <c r="K9" s="35">
        <v>101670.5</v>
      </c>
      <c r="L9" s="35">
        <v>103469.5</v>
      </c>
      <c r="M9" s="35">
        <v>104360.5</v>
      </c>
      <c r="N9" s="35">
        <v>105964.25</v>
      </c>
      <c r="O9" s="36">
        <f t="shared" ref="O9:T9" si="19">G9/G$9*100</f>
        <v>100</v>
      </c>
      <c r="P9" s="36">
        <f t="shared" si="19"/>
        <v>100</v>
      </c>
      <c r="Q9" s="36">
        <f t="shared" si="19"/>
        <v>100</v>
      </c>
      <c r="R9" s="36">
        <f t="shared" si="19"/>
        <v>100</v>
      </c>
      <c r="S9" s="36">
        <f t="shared" si="19"/>
        <v>100</v>
      </c>
      <c r="T9" s="36">
        <f t="shared" si="19"/>
        <v>100</v>
      </c>
      <c r="U9" s="36">
        <f t="shared" ref="U9:V11" si="20">M9/M$9*100</f>
        <v>100</v>
      </c>
      <c r="V9" s="36">
        <f t="shared" si="20"/>
        <v>100</v>
      </c>
    </row>
    <row r="10" spans="1:22" s="23" customFormat="1" ht="31.5" customHeight="1" x14ac:dyDescent="0.25">
      <c r="A10" s="22">
        <v>4</v>
      </c>
      <c r="B10" s="82"/>
      <c r="C10" s="140"/>
      <c r="D10" s="124" t="s">
        <v>116</v>
      </c>
      <c r="E10" s="124"/>
      <c r="F10" s="124"/>
      <c r="G10" s="31">
        <v>89064.25</v>
      </c>
      <c r="H10" s="31">
        <v>90302</v>
      </c>
      <c r="I10" s="31">
        <v>91637.5</v>
      </c>
      <c r="J10" s="31">
        <v>91685</v>
      </c>
      <c r="K10" s="31">
        <v>89974.75</v>
      </c>
      <c r="L10" s="31">
        <v>90293.5</v>
      </c>
      <c r="M10" s="31">
        <v>91570.5</v>
      </c>
      <c r="N10" s="31">
        <v>93389.5</v>
      </c>
      <c r="O10" s="32">
        <f>G10/G$9*100</f>
        <v>92.657508166704815</v>
      </c>
      <c r="P10" s="32">
        <f t="shared" ref="P10" si="21">H10/H$9*100</f>
        <v>92.879164620301822</v>
      </c>
      <c r="Q10" s="32">
        <f t="shared" ref="Q10" si="22">I10/I$9*100</f>
        <v>93.188150829808009</v>
      </c>
      <c r="R10" s="32">
        <f t="shared" ref="R10" si="23">J10/J$9*100</f>
        <v>91.487615469624288</v>
      </c>
      <c r="S10" s="32">
        <f t="shared" ref="S10" si="24">K10/K$9*100</f>
        <v>88.496417348198335</v>
      </c>
      <c r="T10" s="32">
        <f t="shared" ref="T10" si="25">L10/L$9*100</f>
        <v>87.265812630775258</v>
      </c>
      <c r="U10" s="32">
        <f t="shared" si="20"/>
        <v>87.744405210783768</v>
      </c>
      <c r="V10" s="32">
        <f t="shared" si="20"/>
        <v>88.133025996975405</v>
      </c>
    </row>
    <row r="11" spans="1:22" s="23" customFormat="1" ht="31.5" customHeight="1" x14ac:dyDescent="0.25">
      <c r="A11" s="22">
        <v>5</v>
      </c>
      <c r="B11" s="82"/>
      <c r="C11" s="140"/>
      <c r="D11" s="124" t="s">
        <v>117</v>
      </c>
      <c r="E11" s="124"/>
      <c r="F11" s="124"/>
      <c r="G11" s="31">
        <v>7057.5</v>
      </c>
      <c r="H11" s="31">
        <v>6923.75</v>
      </c>
      <c r="I11" s="31">
        <v>6698.75</v>
      </c>
      <c r="J11" s="31">
        <v>8531</v>
      </c>
      <c r="K11" s="31">
        <v>11695.5</v>
      </c>
      <c r="L11" s="31">
        <v>13176</v>
      </c>
      <c r="M11" s="31">
        <v>12789.75</v>
      </c>
      <c r="N11" s="31">
        <v>12575</v>
      </c>
      <c r="O11" s="32">
        <f>G11/G$9*100</f>
        <v>7.3422317471546581</v>
      </c>
      <c r="P11" s="32">
        <f t="shared" ref="P11" si="26">H11/H$9*100</f>
        <v>7.1213496493966328</v>
      </c>
      <c r="Q11" s="32">
        <f t="shared" ref="Q11" si="27">I11/I$9*100</f>
        <v>6.8121034005857464</v>
      </c>
      <c r="R11" s="32">
        <f t="shared" ref="R11" si="28">J11/J$9*100</f>
        <v>8.512633992161911</v>
      </c>
      <c r="S11" s="32">
        <f t="shared" ref="S11" si="29">K11/K$9*100</f>
        <v>11.50333675943366</v>
      </c>
      <c r="T11" s="32">
        <f t="shared" ref="T11" si="30">L11/L$9*100</f>
        <v>12.734187369224747</v>
      </c>
      <c r="U11" s="32">
        <f t="shared" si="20"/>
        <v>12.255355234978751</v>
      </c>
      <c r="V11" s="32">
        <f t="shared" si="20"/>
        <v>11.867209931651477</v>
      </c>
    </row>
    <row r="12" spans="1:22" x14ac:dyDescent="0.25">
      <c r="B12" s="61" t="s">
        <v>247</v>
      </c>
      <c r="C12" s="61"/>
      <c r="D12" s="61"/>
      <c r="E12" s="61"/>
      <c r="F12" s="61"/>
      <c r="G12" s="61"/>
      <c r="H12" s="61"/>
      <c r="I12" s="61"/>
      <c r="J12" s="61"/>
      <c r="K12" s="61"/>
      <c r="L12" s="61"/>
      <c r="M12" s="61"/>
      <c r="N12" s="61"/>
      <c r="O12" s="62"/>
      <c r="P12" s="62"/>
      <c r="Q12" s="62"/>
      <c r="R12" s="62"/>
      <c r="S12" s="62"/>
      <c r="T12" s="62"/>
      <c r="U12" s="62"/>
      <c r="V12" s="62"/>
    </row>
    <row r="13" spans="1:22" x14ac:dyDescent="0.25">
      <c r="N13" s="41"/>
    </row>
    <row r="14" spans="1:22" x14ac:dyDescent="0.25">
      <c r="N14" s="41"/>
    </row>
  </sheetData>
  <mergeCells count="17">
    <mergeCell ref="B3:C5"/>
    <mergeCell ref="A1:A2"/>
    <mergeCell ref="B1:F2"/>
    <mergeCell ref="G1:N1"/>
    <mergeCell ref="O1:V1"/>
    <mergeCell ref="D4:F4"/>
    <mergeCell ref="D5:F5"/>
    <mergeCell ref="D3:F3"/>
    <mergeCell ref="B6:B11"/>
    <mergeCell ref="C9:C11"/>
    <mergeCell ref="D9:F9"/>
    <mergeCell ref="D10:F10"/>
    <mergeCell ref="D11:F11"/>
    <mergeCell ref="C6:C8"/>
    <mergeCell ref="D7:F7"/>
    <mergeCell ref="D8:F8"/>
    <mergeCell ref="D6:F6"/>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DAE5E-D93C-4BDB-900B-DBA36562D2FA}">
  <sheetPr>
    <tabColor theme="5" tint="-0.249977111117893"/>
  </sheetPr>
  <dimension ref="A1:U14"/>
  <sheetViews>
    <sheetView zoomScale="115" zoomScaleNormal="115" workbookViewId="0">
      <pane xSplit="4" ySplit="2" topLeftCell="E3" activePane="bottomRight" state="frozen"/>
      <selection pane="topRight" activeCell="E1" sqref="E1"/>
      <selection pane="bottomLeft" activeCell="A3" sqref="A3"/>
      <selection pane="bottomRight" activeCell="E3" sqref="E3:L7"/>
    </sheetView>
  </sheetViews>
  <sheetFormatPr defaultRowHeight="15" x14ac:dyDescent="0.25"/>
  <cols>
    <col min="4" max="4" width="59.28515625" customWidth="1"/>
    <col min="5" max="12" width="9.140625" customWidth="1"/>
    <col min="13" max="20" width="9.5703125" customWidth="1"/>
  </cols>
  <sheetData>
    <row r="1" spans="1:21" s="1" customFormat="1" ht="97.5" customHeight="1" x14ac:dyDescent="0.25">
      <c r="A1" s="144" t="s">
        <v>1</v>
      </c>
      <c r="B1" s="165" t="s">
        <v>190</v>
      </c>
      <c r="C1" s="165"/>
      <c r="D1" s="165"/>
      <c r="E1" s="74" t="s">
        <v>175</v>
      </c>
      <c r="F1" s="74"/>
      <c r="G1" s="74"/>
      <c r="H1" s="74"/>
      <c r="I1" s="74"/>
      <c r="J1" s="74"/>
      <c r="K1" s="74"/>
      <c r="L1" s="74"/>
      <c r="M1" s="74" t="s">
        <v>235</v>
      </c>
      <c r="N1" s="74"/>
      <c r="O1" s="74"/>
      <c r="P1" s="74"/>
      <c r="Q1" s="74"/>
      <c r="R1" s="74"/>
      <c r="S1" s="74"/>
      <c r="T1" s="74"/>
    </row>
    <row r="2" spans="1:21" s="6" customFormat="1" ht="78.75" customHeight="1" x14ac:dyDescent="0.25">
      <c r="A2" s="144"/>
      <c r="B2" s="165"/>
      <c r="C2" s="165"/>
      <c r="D2" s="165"/>
      <c r="E2" s="3">
        <v>2012</v>
      </c>
      <c r="F2" s="3">
        <v>2013</v>
      </c>
      <c r="G2" s="3">
        <v>2014</v>
      </c>
      <c r="H2" s="3">
        <v>2015</v>
      </c>
      <c r="I2" s="3">
        <v>2016</v>
      </c>
      <c r="J2" s="3">
        <v>2017</v>
      </c>
      <c r="K2" s="3">
        <v>2018</v>
      </c>
      <c r="L2" s="3">
        <v>2019</v>
      </c>
      <c r="M2" s="3">
        <v>2012</v>
      </c>
      <c r="N2" s="3">
        <v>2013</v>
      </c>
      <c r="O2" s="3">
        <v>2014</v>
      </c>
      <c r="P2" s="3">
        <v>2015</v>
      </c>
      <c r="Q2" s="3">
        <v>2016</v>
      </c>
      <c r="R2" s="3">
        <v>2017</v>
      </c>
      <c r="S2" s="3">
        <v>2018</v>
      </c>
      <c r="T2" s="3">
        <v>2019</v>
      </c>
    </row>
    <row r="3" spans="1:21" s="23" customFormat="1" ht="31.5" customHeight="1" x14ac:dyDescent="0.25">
      <c r="A3" s="22">
        <v>4</v>
      </c>
      <c r="B3" s="141" t="s">
        <v>115</v>
      </c>
      <c r="C3" s="141"/>
      <c r="D3" s="141"/>
      <c r="E3" s="35">
        <v>89064.25</v>
      </c>
      <c r="F3" s="35">
        <v>90302</v>
      </c>
      <c r="G3" s="35">
        <v>91637.5</v>
      </c>
      <c r="H3" s="35">
        <v>91685</v>
      </c>
      <c r="I3" s="35">
        <v>89974.75</v>
      </c>
      <c r="J3" s="35">
        <v>90293.5</v>
      </c>
      <c r="K3" s="35">
        <v>91570.5</v>
      </c>
      <c r="L3" s="35">
        <v>93389.5</v>
      </c>
      <c r="M3" s="36">
        <f t="shared" ref="M3:R3" si="0">E3/E$3*100</f>
        <v>100</v>
      </c>
      <c r="N3" s="36">
        <f t="shared" si="0"/>
        <v>100</v>
      </c>
      <c r="O3" s="36">
        <f t="shared" si="0"/>
        <v>100</v>
      </c>
      <c r="P3" s="36">
        <f t="shared" si="0"/>
        <v>100</v>
      </c>
      <c r="Q3" s="36">
        <f t="shared" si="0"/>
        <v>100</v>
      </c>
      <c r="R3" s="36">
        <f t="shared" si="0"/>
        <v>100</v>
      </c>
      <c r="S3" s="36">
        <f t="shared" ref="S3:T7" si="1">K3/K$3*100</f>
        <v>100</v>
      </c>
      <c r="T3" s="36">
        <f t="shared" si="1"/>
        <v>100</v>
      </c>
    </row>
    <row r="4" spans="1:21" s="8" customFormat="1" ht="31.5" customHeight="1" x14ac:dyDescent="0.25">
      <c r="A4" s="22">
        <v>7</v>
      </c>
      <c r="B4" s="124" t="s">
        <v>118</v>
      </c>
      <c r="C4" s="124"/>
      <c r="D4" s="124"/>
      <c r="E4" s="31">
        <v>62408.25</v>
      </c>
      <c r="F4" s="31">
        <v>63039.25</v>
      </c>
      <c r="G4" s="31">
        <v>64083.25</v>
      </c>
      <c r="H4" s="31">
        <v>62981.5</v>
      </c>
      <c r="I4" s="31">
        <v>61564.75</v>
      </c>
      <c r="J4" s="31">
        <v>61286</v>
      </c>
      <c r="K4" s="31">
        <v>61725.5</v>
      </c>
      <c r="L4" s="31">
        <v>62633</v>
      </c>
      <c r="M4" s="37">
        <f t="shared" ref="M4:M7" si="2">E4/E$3*100</f>
        <v>70.071044218078526</v>
      </c>
      <c r="N4" s="37">
        <f t="shared" ref="N4:N7" si="3">F4/F$3*100</f>
        <v>69.809361918894382</v>
      </c>
      <c r="O4" s="37">
        <f t="shared" ref="O4:O7" si="4">G4/G$3*100</f>
        <v>69.931250852543997</v>
      </c>
      <c r="P4" s="37">
        <f t="shared" ref="P4:P7" si="5">H4/H$3*100</f>
        <v>68.693352238643186</v>
      </c>
      <c r="Q4" s="37">
        <f t="shared" ref="Q4:Q7" si="6">I4/I$3*100</f>
        <v>68.424474644275207</v>
      </c>
      <c r="R4" s="37">
        <f t="shared" ref="R4:R7" si="7">J4/J$3*100</f>
        <v>67.874210214467269</v>
      </c>
      <c r="S4" s="37">
        <f t="shared" si="1"/>
        <v>67.407625818358525</v>
      </c>
      <c r="T4" s="37">
        <f t="shared" si="1"/>
        <v>67.066426097152259</v>
      </c>
    </row>
    <row r="5" spans="1:21" s="8" customFormat="1" ht="31.5" customHeight="1" x14ac:dyDescent="0.25">
      <c r="A5" s="22">
        <v>18</v>
      </c>
      <c r="B5" s="124" t="s">
        <v>161</v>
      </c>
      <c r="C5" s="124"/>
      <c r="D5" s="124"/>
      <c r="E5" s="31">
        <v>3537</v>
      </c>
      <c r="F5" s="31">
        <v>3710.5</v>
      </c>
      <c r="G5" s="31">
        <v>3768</v>
      </c>
      <c r="H5" s="31">
        <v>4001.25</v>
      </c>
      <c r="I5" s="31">
        <v>3897.25</v>
      </c>
      <c r="J5" s="31">
        <v>4225.25</v>
      </c>
      <c r="K5" s="31">
        <v>4409</v>
      </c>
      <c r="L5" s="31">
        <v>4403.5</v>
      </c>
      <c r="M5" s="37">
        <f t="shared" si="2"/>
        <v>3.9712903886800821</v>
      </c>
      <c r="N5" s="37">
        <f t="shared" si="3"/>
        <v>4.1089898341122009</v>
      </c>
      <c r="O5" s="37">
        <f t="shared" si="4"/>
        <v>4.1118537716546175</v>
      </c>
      <c r="P5" s="37">
        <f t="shared" si="5"/>
        <v>4.3641271745650867</v>
      </c>
      <c r="Q5" s="37">
        <f t="shared" si="6"/>
        <v>4.3314930022033957</v>
      </c>
      <c r="R5" s="37">
        <f t="shared" si="7"/>
        <v>4.6794619767757366</v>
      </c>
      <c r="S5" s="37">
        <f t="shared" si="1"/>
        <v>4.8148694175525959</v>
      </c>
      <c r="T5" s="37">
        <f t="shared" si="1"/>
        <v>4.7151981753837422</v>
      </c>
    </row>
    <row r="6" spans="1:21" s="8" customFormat="1" ht="31.5" customHeight="1" x14ac:dyDescent="0.25">
      <c r="A6" s="22">
        <v>21</v>
      </c>
      <c r="B6" s="124" t="s">
        <v>163</v>
      </c>
      <c r="C6" s="139"/>
      <c r="D6" s="139"/>
      <c r="E6" s="31">
        <v>20346.5</v>
      </c>
      <c r="F6" s="31">
        <v>20784</v>
      </c>
      <c r="G6" s="31">
        <v>21183</v>
      </c>
      <c r="H6" s="31">
        <v>22123</v>
      </c>
      <c r="I6" s="31">
        <v>22408.5</v>
      </c>
      <c r="J6" s="31">
        <v>22586.25</v>
      </c>
      <c r="K6" s="31">
        <v>23262.5</v>
      </c>
      <c r="L6" s="31">
        <v>24220.5</v>
      </c>
      <c r="M6" s="37">
        <f t="shared" si="2"/>
        <v>22.844744103273758</v>
      </c>
      <c r="N6" s="37">
        <f t="shared" si="3"/>
        <v>23.016101525990564</v>
      </c>
      <c r="O6" s="37">
        <f t="shared" si="4"/>
        <v>23.116082389851318</v>
      </c>
      <c r="P6" s="37">
        <f t="shared" si="5"/>
        <v>24.129355946992419</v>
      </c>
      <c r="Q6" s="37">
        <f t="shared" si="6"/>
        <v>24.905320659407224</v>
      </c>
      <c r="R6" s="37">
        <f t="shared" si="7"/>
        <v>25.014259055192234</v>
      </c>
      <c r="S6" s="37">
        <f t="shared" si="1"/>
        <v>25.403923752736961</v>
      </c>
      <c r="T6" s="37">
        <f t="shared" si="1"/>
        <v>25.934928444846584</v>
      </c>
    </row>
    <row r="7" spans="1:21" s="8" customFormat="1" ht="39.75" customHeight="1" x14ac:dyDescent="0.25">
      <c r="A7" s="22">
        <v>24</v>
      </c>
      <c r="B7" s="124" t="s">
        <v>127</v>
      </c>
      <c r="C7" s="139" t="s">
        <v>115</v>
      </c>
      <c r="D7" s="139"/>
      <c r="E7" s="31">
        <v>2772.5</v>
      </c>
      <c r="F7" s="31">
        <v>2768.5</v>
      </c>
      <c r="G7" s="31">
        <v>2603.75</v>
      </c>
      <c r="H7" s="31">
        <v>2579.25</v>
      </c>
      <c r="I7" s="31">
        <v>2104.5</v>
      </c>
      <c r="J7" s="31">
        <v>2196.5</v>
      </c>
      <c r="K7" s="31">
        <v>2173.25</v>
      </c>
      <c r="L7" s="31">
        <v>2132.25</v>
      </c>
      <c r="M7" s="37">
        <f t="shared" si="2"/>
        <v>3.1129212899676357</v>
      </c>
      <c r="N7" s="37">
        <f t="shared" si="3"/>
        <v>3.0658235697991185</v>
      </c>
      <c r="O7" s="37">
        <f t="shared" si="4"/>
        <v>2.8413586141044878</v>
      </c>
      <c r="P7" s="37">
        <f t="shared" si="5"/>
        <v>2.8131646397993126</v>
      </c>
      <c r="Q7" s="37">
        <f t="shared" si="6"/>
        <v>2.338989549845929</v>
      </c>
      <c r="R7" s="37">
        <f t="shared" si="7"/>
        <v>2.432622503280967</v>
      </c>
      <c r="S7" s="37">
        <f t="shared" si="1"/>
        <v>2.3733079976630029</v>
      </c>
      <c r="T7" s="37">
        <f t="shared" si="1"/>
        <v>2.2831795865702249</v>
      </c>
    </row>
    <row r="8" spans="1:21" s="24" customFormat="1" ht="19.5" customHeight="1" x14ac:dyDescent="0.25">
      <c r="B8" s="164" t="s">
        <v>247</v>
      </c>
      <c r="C8" s="164"/>
      <c r="D8" s="164"/>
      <c r="E8" s="164"/>
      <c r="F8" s="164"/>
      <c r="G8" s="164"/>
      <c r="H8" s="164"/>
      <c r="I8" s="164"/>
      <c r="J8" s="164"/>
      <c r="K8" s="164"/>
      <c r="L8" s="164"/>
      <c r="M8" s="164"/>
      <c r="N8" s="164"/>
      <c r="O8" s="164"/>
      <c r="P8" s="164"/>
      <c r="Q8" s="164"/>
      <c r="R8" s="164"/>
      <c r="S8" s="164"/>
      <c r="T8" s="164"/>
      <c r="U8" s="58"/>
    </row>
    <row r="14" spans="1:21" x14ac:dyDescent="0.25">
      <c r="D14">
        <v>2</v>
      </c>
    </row>
  </sheetData>
  <mergeCells count="10">
    <mergeCell ref="A1:A2"/>
    <mergeCell ref="B1:D2"/>
    <mergeCell ref="E1:L1"/>
    <mergeCell ref="M1:T1"/>
    <mergeCell ref="B3:D3"/>
    <mergeCell ref="B8:T8"/>
    <mergeCell ref="B4:D4"/>
    <mergeCell ref="B5:D5"/>
    <mergeCell ref="B6:D6"/>
    <mergeCell ref="B7:D7"/>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A70C9-B7D5-45F1-AA73-70BD4E7BFB8F}">
  <sheetPr>
    <tabColor theme="5" tint="-0.249977111117893"/>
  </sheetPr>
  <dimension ref="A1:T7"/>
  <sheetViews>
    <sheetView zoomScale="115" zoomScaleNormal="115" workbookViewId="0">
      <selection activeCell="E3" sqref="E3:L6"/>
    </sheetView>
  </sheetViews>
  <sheetFormatPr defaultRowHeight="15" x14ac:dyDescent="0.25"/>
  <cols>
    <col min="4" max="4" width="30.5703125" customWidth="1"/>
    <col min="5" max="12" width="9.140625" customWidth="1"/>
  </cols>
  <sheetData>
    <row r="1" spans="1:20" s="1" customFormat="1" ht="97.5" customHeight="1" x14ac:dyDescent="0.25">
      <c r="A1" s="144" t="s">
        <v>1</v>
      </c>
      <c r="B1" s="167" t="s">
        <v>189</v>
      </c>
      <c r="C1" s="167"/>
      <c r="D1" s="168"/>
      <c r="E1" s="74" t="s">
        <v>175</v>
      </c>
      <c r="F1" s="74"/>
      <c r="G1" s="74"/>
      <c r="H1" s="74"/>
      <c r="I1" s="74"/>
      <c r="J1" s="74"/>
      <c r="K1" s="74"/>
      <c r="L1" s="74"/>
      <c r="M1" s="74" t="s">
        <v>176</v>
      </c>
      <c r="N1" s="74"/>
      <c r="O1" s="74"/>
      <c r="P1" s="74"/>
      <c r="Q1" s="74"/>
      <c r="R1" s="74"/>
      <c r="S1" s="74"/>
      <c r="T1" s="74"/>
    </row>
    <row r="2" spans="1:20" s="6" customFormat="1" ht="78.75" customHeight="1" x14ac:dyDescent="0.25">
      <c r="A2" s="144"/>
      <c r="B2" s="169"/>
      <c r="C2" s="169"/>
      <c r="D2" s="170"/>
      <c r="E2" s="3">
        <v>2012</v>
      </c>
      <c r="F2" s="3">
        <v>2013</v>
      </c>
      <c r="G2" s="3">
        <v>2014</v>
      </c>
      <c r="H2" s="3">
        <v>2015</v>
      </c>
      <c r="I2" s="3">
        <v>2016</v>
      </c>
      <c r="J2" s="3">
        <v>2017</v>
      </c>
      <c r="K2" s="3">
        <v>2018</v>
      </c>
      <c r="L2" s="3">
        <v>2019</v>
      </c>
      <c r="M2" s="3">
        <v>2012</v>
      </c>
      <c r="N2" s="3">
        <v>2013</v>
      </c>
      <c r="O2" s="3">
        <v>2014</v>
      </c>
      <c r="P2" s="3">
        <v>2015</v>
      </c>
      <c r="Q2" s="3">
        <v>2016</v>
      </c>
      <c r="R2" s="3">
        <v>2017</v>
      </c>
      <c r="S2" s="3">
        <v>2018</v>
      </c>
      <c r="T2" s="3">
        <v>2019</v>
      </c>
    </row>
    <row r="3" spans="1:20" s="8" customFormat="1" ht="44.25" customHeight="1" x14ac:dyDescent="0.25">
      <c r="A3" s="22">
        <v>7</v>
      </c>
      <c r="B3" s="141" t="s">
        <v>115</v>
      </c>
      <c r="C3" s="141"/>
      <c r="D3" s="141"/>
      <c r="E3" s="35">
        <v>62408.25</v>
      </c>
      <c r="F3" s="35">
        <v>63039.25</v>
      </c>
      <c r="G3" s="35">
        <v>64083.25</v>
      </c>
      <c r="H3" s="35">
        <v>62981.5</v>
      </c>
      <c r="I3" s="35">
        <v>61564.75</v>
      </c>
      <c r="J3" s="35">
        <v>61286</v>
      </c>
      <c r="K3" s="35">
        <v>61725.5</v>
      </c>
      <c r="L3" s="35">
        <v>62633</v>
      </c>
      <c r="M3" s="36">
        <f t="shared" ref="M3:R3" si="0">E3/E$3*100</f>
        <v>100</v>
      </c>
      <c r="N3" s="36">
        <f t="shared" si="0"/>
        <v>100</v>
      </c>
      <c r="O3" s="36">
        <f t="shared" si="0"/>
        <v>100</v>
      </c>
      <c r="P3" s="36">
        <f t="shared" si="0"/>
        <v>100</v>
      </c>
      <c r="Q3" s="36">
        <f t="shared" si="0"/>
        <v>100</v>
      </c>
      <c r="R3" s="36">
        <f t="shared" si="0"/>
        <v>100</v>
      </c>
      <c r="S3" s="36">
        <f t="shared" ref="S3:T6" si="1">K3/K$3*100</f>
        <v>100</v>
      </c>
      <c r="T3" s="36">
        <f t="shared" si="1"/>
        <v>100</v>
      </c>
    </row>
    <row r="4" spans="1:20" s="8" customFormat="1" ht="44.25" customHeight="1" x14ac:dyDescent="0.25">
      <c r="A4" s="22">
        <v>8</v>
      </c>
      <c r="B4" s="124" t="s">
        <v>165</v>
      </c>
      <c r="C4" s="124"/>
      <c r="D4" s="124"/>
      <c r="E4" s="31">
        <v>45179</v>
      </c>
      <c r="F4" s="31">
        <v>45965.5</v>
      </c>
      <c r="G4" s="31">
        <v>46761.75</v>
      </c>
      <c r="H4" s="31">
        <v>45575</v>
      </c>
      <c r="I4" s="31">
        <v>44261.25</v>
      </c>
      <c r="J4" s="31">
        <v>43897.5</v>
      </c>
      <c r="K4" s="31">
        <v>43995.75</v>
      </c>
      <c r="L4" s="31">
        <v>44797.5</v>
      </c>
      <c r="M4" s="37">
        <f t="shared" ref="M4:M6" si="2">E4/E$3*100</f>
        <v>72.392672443146537</v>
      </c>
      <c r="N4" s="37">
        <f t="shared" ref="N4:R6" si="3">F4/F$3*100</f>
        <v>72.915683482909458</v>
      </c>
      <c r="O4" s="37">
        <f t="shared" si="3"/>
        <v>72.970315956197609</v>
      </c>
      <c r="P4" s="37">
        <f t="shared" si="3"/>
        <v>72.362519152449536</v>
      </c>
      <c r="Q4" s="37">
        <f t="shared" si="3"/>
        <v>71.89381910914932</v>
      </c>
      <c r="R4" s="37">
        <f t="shared" si="3"/>
        <v>71.627288450869699</v>
      </c>
      <c r="S4" s="37">
        <f t="shared" si="1"/>
        <v>71.276457865873908</v>
      </c>
      <c r="T4" s="37">
        <f t="shared" si="1"/>
        <v>71.523797359219571</v>
      </c>
    </row>
    <row r="5" spans="1:20" s="8" customFormat="1" ht="44.25" customHeight="1" x14ac:dyDescent="0.25">
      <c r="A5" s="22">
        <v>14</v>
      </c>
      <c r="B5" s="124" t="s">
        <v>164</v>
      </c>
      <c r="C5" s="124"/>
      <c r="D5" s="124"/>
      <c r="E5" s="31">
        <v>11120.5</v>
      </c>
      <c r="F5" s="31">
        <v>11117.75</v>
      </c>
      <c r="G5" s="31">
        <v>11377.5</v>
      </c>
      <c r="H5" s="31">
        <v>11356.5</v>
      </c>
      <c r="I5" s="31">
        <v>11159.5</v>
      </c>
      <c r="J5" s="31">
        <v>11233.5</v>
      </c>
      <c r="K5" s="31">
        <v>11505.75</v>
      </c>
      <c r="L5" s="31">
        <v>11586.75</v>
      </c>
      <c r="M5" s="37">
        <f t="shared" si="2"/>
        <v>17.81895823068264</v>
      </c>
      <c r="N5" s="37">
        <f t="shared" si="3"/>
        <v>17.636234568146037</v>
      </c>
      <c r="O5" s="37">
        <f t="shared" si="3"/>
        <v>17.75424935533076</v>
      </c>
      <c r="P5" s="37">
        <f t="shared" si="3"/>
        <v>18.031485436199517</v>
      </c>
      <c r="Q5" s="37">
        <f t="shared" si="3"/>
        <v>18.126444109656905</v>
      </c>
      <c r="R5" s="37">
        <f t="shared" si="3"/>
        <v>18.329634826877264</v>
      </c>
      <c r="S5" s="37">
        <f t="shared" si="1"/>
        <v>18.640189224874646</v>
      </c>
      <c r="T5" s="37">
        <f t="shared" si="1"/>
        <v>18.49943320613734</v>
      </c>
    </row>
    <row r="6" spans="1:20" s="8" customFormat="1" ht="44.25" customHeight="1" x14ac:dyDescent="0.25">
      <c r="A6" s="22">
        <v>11</v>
      </c>
      <c r="B6" s="124" t="s">
        <v>166</v>
      </c>
      <c r="C6" s="124"/>
      <c r="D6" s="124" t="s">
        <v>115</v>
      </c>
      <c r="E6" s="31">
        <v>6108.75</v>
      </c>
      <c r="F6" s="31">
        <v>5956.25</v>
      </c>
      <c r="G6" s="31">
        <v>5946.75</v>
      </c>
      <c r="H6" s="31">
        <v>6082.5</v>
      </c>
      <c r="I6" s="31">
        <v>6210.75</v>
      </c>
      <c r="J6" s="31">
        <v>6194</v>
      </c>
      <c r="K6" s="31">
        <v>6239</v>
      </c>
      <c r="L6" s="31">
        <v>6294.25</v>
      </c>
      <c r="M6" s="37">
        <f t="shared" si="2"/>
        <v>9.7883693261708196</v>
      </c>
      <c r="N6" s="37">
        <f t="shared" si="3"/>
        <v>9.4484785272667438</v>
      </c>
      <c r="O6" s="37">
        <f t="shared" si="3"/>
        <v>9.2797259814382063</v>
      </c>
      <c r="P6" s="37">
        <f t="shared" si="3"/>
        <v>9.6575978660400281</v>
      </c>
      <c r="Q6" s="37">
        <f t="shared" si="3"/>
        <v>10.088159214485563</v>
      </c>
      <c r="R6" s="37">
        <f t="shared" si="3"/>
        <v>10.106712789217767</v>
      </c>
      <c r="S6" s="37">
        <f t="shared" si="1"/>
        <v>10.107654048974897</v>
      </c>
      <c r="T6" s="37">
        <f t="shared" si="1"/>
        <v>10.049414845209395</v>
      </c>
    </row>
    <row r="7" spans="1:20" s="24" customFormat="1" ht="19.5" customHeight="1" x14ac:dyDescent="0.25">
      <c r="B7" s="166" t="s">
        <v>247</v>
      </c>
      <c r="C7" s="166"/>
      <c r="D7" s="166"/>
      <c r="E7" s="166"/>
      <c r="F7" s="166"/>
      <c r="G7" s="166"/>
      <c r="H7" s="166"/>
      <c r="I7" s="166"/>
      <c r="J7" s="166"/>
      <c r="K7" s="166"/>
      <c r="L7" s="166"/>
      <c r="M7" s="166"/>
      <c r="N7" s="166"/>
      <c r="O7" s="166"/>
      <c r="P7" s="166"/>
      <c r="Q7" s="166"/>
      <c r="R7" s="166"/>
      <c r="S7" s="166"/>
      <c r="T7" s="166"/>
    </row>
  </sheetData>
  <mergeCells count="9">
    <mergeCell ref="B4:D4"/>
    <mergeCell ref="B5:D5"/>
    <mergeCell ref="B6:D6"/>
    <mergeCell ref="B7:T7"/>
    <mergeCell ref="A1:A2"/>
    <mergeCell ref="E1:L1"/>
    <mergeCell ref="M1:T1"/>
    <mergeCell ref="B1:D2"/>
    <mergeCell ref="B3:D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DEA77-7709-4B71-B275-34DC79EAD7CC}">
  <sheetPr>
    <tabColor theme="5" tint="-0.249977111117893"/>
  </sheetPr>
  <dimension ref="A1:T6"/>
  <sheetViews>
    <sheetView zoomScale="115" zoomScaleNormal="115" workbookViewId="0">
      <selection activeCell="G14" sqref="G14"/>
    </sheetView>
  </sheetViews>
  <sheetFormatPr defaultRowHeight="15" x14ac:dyDescent="0.25"/>
  <cols>
    <col min="4" max="4" width="28.42578125" customWidth="1"/>
    <col min="5" max="12" width="9.140625" customWidth="1"/>
    <col min="13" max="20" width="12.85546875" customWidth="1"/>
  </cols>
  <sheetData>
    <row r="1" spans="1:20" s="1" customFormat="1" ht="97.5" customHeight="1" x14ac:dyDescent="0.25">
      <c r="A1" s="144" t="s">
        <v>1</v>
      </c>
      <c r="B1" s="171" t="s">
        <v>236</v>
      </c>
      <c r="C1" s="171"/>
      <c r="D1" s="171"/>
      <c r="E1" s="74" t="s">
        <v>175</v>
      </c>
      <c r="F1" s="74"/>
      <c r="G1" s="74"/>
      <c r="H1" s="74"/>
      <c r="I1" s="74"/>
      <c r="J1" s="74"/>
      <c r="K1" s="74"/>
      <c r="L1" s="74"/>
      <c r="M1" s="74" t="s">
        <v>176</v>
      </c>
      <c r="N1" s="74"/>
      <c r="O1" s="74"/>
      <c r="P1" s="74"/>
      <c r="Q1" s="74"/>
      <c r="R1" s="74"/>
      <c r="S1" s="74"/>
      <c r="T1" s="74"/>
    </row>
    <row r="2" spans="1:20" s="6" customFormat="1" ht="78.75" customHeight="1" x14ac:dyDescent="0.25">
      <c r="A2" s="144"/>
      <c r="B2" s="171"/>
      <c r="C2" s="171"/>
      <c r="D2" s="171"/>
      <c r="E2" s="3">
        <v>2012</v>
      </c>
      <c r="F2" s="3">
        <v>2013</v>
      </c>
      <c r="G2" s="3">
        <v>2014</v>
      </c>
      <c r="H2" s="3">
        <v>2015</v>
      </c>
      <c r="I2" s="3">
        <v>2016</v>
      </c>
      <c r="J2" s="3">
        <v>2017</v>
      </c>
      <c r="K2" s="3">
        <v>2018</v>
      </c>
      <c r="L2" s="3">
        <v>2019</v>
      </c>
      <c r="M2" s="3">
        <v>2012</v>
      </c>
      <c r="N2" s="3">
        <v>2013</v>
      </c>
      <c r="O2" s="3">
        <v>2014</v>
      </c>
      <c r="P2" s="3">
        <v>2015</v>
      </c>
      <c r="Q2" s="3">
        <v>2016</v>
      </c>
      <c r="R2" s="3">
        <v>2017</v>
      </c>
      <c r="S2" s="3">
        <v>2018</v>
      </c>
      <c r="T2" s="3">
        <v>2019</v>
      </c>
    </row>
    <row r="3" spans="1:20" s="8" customFormat="1" ht="31.5" customHeight="1" x14ac:dyDescent="0.25">
      <c r="A3" s="22">
        <v>11</v>
      </c>
      <c r="B3" s="172" t="s">
        <v>115</v>
      </c>
      <c r="C3" s="173"/>
      <c r="D3" s="174"/>
      <c r="E3" s="35">
        <v>45179</v>
      </c>
      <c r="F3" s="35">
        <v>45965.5</v>
      </c>
      <c r="G3" s="35">
        <v>46761.75</v>
      </c>
      <c r="H3" s="35">
        <v>45575</v>
      </c>
      <c r="I3" s="35">
        <v>44261.25</v>
      </c>
      <c r="J3" s="35">
        <v>43897.5</v>
      </c>
      <c r="K3" s="35">
        <v>43995.75</v>
      </c>
      <c r="L3" s="35">
        <v>44797.5</v>
      </c>
      <c r="M3" s="36">
        <f t="shared" ref="M3:R3" si="0">E3/E$3*100</f>
        <v>100</v>
      </c>
      <c r="N3" s="36">
        <f t="shared" si="0"/>
        <v>100</v>
      </c>
      <c r="O3" s="36">
        <f t="shared" si="0"/>
        <v>100</v>
      </c>
      <c r="P3" s="36">
        <f t="shared" si="0"/>
        <v>100</v>
      </c>
      <c r="Q3" s="36">
        <f t="shared" si="0"/>
        <v>100</v>
      </c>
      <c r="R3" s="36">
        <f t="shared" si="0"/>
        <v>100</v>
      </c>
      <c r="S3" s="36">
        <f t="shared" ref="S3:T3" si="1">K3/K$3*100</f>
        <v>100</v>
      </c>
      <c r="T3" s="36">
        <f t="shared" si="1"/>
        <v>100</v>
      </c>
    </row>
    <row r="4" spans="1:20" s="8" customFormat="1" ht="59.25" customHeight="1" x14ac:dyDescent="0.25">
      <c r="A4" s="22">
        <v>12</v>
      </c>
      <c r="B4" s="124" t="s">
        <v>120</v>
      </c>
      <c r="C4" s="124"/>
      <c r="D4" s="124"/>
      <c r="E4" s="31">
        <v>34156.75</v>
      </c>
      <c r="F4" s="31">
        <v>35195.5</v>
      </c>
      <c r="G4" s="31">
        <v>36449.5</v>
      </c>
      <c r="H4" s="31">
        <v>35556.5</v>
      </c>
      <c r="I4" s="31">
        <v>34173.5</v>
      </c>
      <c r="J4" s="31">
        <v>33247.75</v>
      </c>
      <c r="K4" s="31">
        <v>32862.75</v>
      </c>
      <c r="L4" s="31">
        <v>33218.5</v>
      </c>
      <c r="M4" s="32">
        <f t="shared" ref="M4:M5" si="2">E4/E$3*100</f>
        <v>75.603156333694855</v>
      </c>
      <c r="N4" s="32">
        <f t="shared" ref="N4:N5" si="3">F4/F$3*100</f>
        <v>76.569383559408692</v>
      </c>
      <c r="O4" s="32">
        <f t="shared" ref="O4:O5" si="4">G4/G$3*100</f>
        <v>77.94725389875272</v>
      </c>
      <c r="P4" s="32">
        <f t="shared" ref="P4:P5" si="5">H4/H$3*100</f>
        <v>78.017553483269324</v>
      </c>
      <c r="Q4" s="32">
        <f t="shared" ref="Q4:Q5" si="6">I4/I$3*100</f>
        <v>77.208619277584802</v>
      </c>
      <c r="R4" s="32">
        <f t="shared" ref="R4:R5" si="7">J4/J$3*100</f>
        <v>75.739506805626746</v>
      </c>
      <c r="S4" s="32">
        <f t="shared" ref="S4:T5" si="8">K4/K$3*100</f>
        <v>74.695283067114431</v>
      </c>
      <c r="T4" s="32">
        <f t="shared" si="8"/>
        <v>74.152575478542332</v>
      </c>
    </row>
    <row r="5" spans="1:20" s="8" customFormat="1" ht="59.25" customHeight="1" x14ac:dyDescent="0.25">
      <c r="A5" s="22">
        <v>13</v>
      </c>
      <c r="B5" s="124" t="s">
        <v>121</v>
      </c>
      <c r="C5" s="124"/>
      <c r="D5" s="124"/>
      <c r="E5" s="31">
        <v>11022.25</v>
      </c>
      <c r="F5" s="31">
        <v>10770</v>
      </c>
      <c r="G5" s="31">
        <v>10312.75</v>
      </c>
      <c r="H5" s="31">
        <v>10018.5</v>
      </c>
      <c r="I5" s="31">
        <v>10087.5</v>
      </c>
      <c r="J5" s="31">
        <v>10649.75</v>
      </c>
      <c r="K5" s="31">
        <v>11133.25</v>
      </c>
      <c r="L5" s="31">
        <v>11579.25</v>
      </c>
      <c r="M5" s="32">
        <f t="shared" si="2"/>
        <v>24.396843666305141</v>
      </c>
      <c r="N5" s="32">
        <f t="shared" si="3"/>
        <v>23.430616440591312</v>
      </c>
      <c r="O5" s="32">
        <f t="shared" si="4"/>
        <v>22.053815351221886</v>
      </c>
      <c r="P5" s="32">
        <f t="shared" si="5"/>
        <v>21.982446516730665</v>
      </c>
      <c r="Q5" s="32">
        <f t="shared" si="6"/>
        <v>22.790815894264171</v>
      </c>
      <c r="R5" s="32">
        <f t="shared" si="7"/>
        <v>24.260493194373257</v>
      </c>
      <c r="S5" s="32">
        <f t="shared" si="8"/>
        <v>25.305285169590245</v>
      </c>
      <c r="T5" s="32">
        <f t="shared" si="8"/>
        <v>25.847982588314078</v>
      </c>
    </row>
    <row r="6" spans="1:20" s="24" customFormat="1" ht="19.5" customHeight="1" x14ac:dyDescent="0.25">
      <c r="B6" s="166" t="s">
        <v>247</v>
      </c>
      <c r="C6" s="166"/>
      <c r="D6" s="166"/>
      <c r="E6" s="166"/>
      <c r="F6" s="166"/>
      <c r="G6" s="166"/>
      <c r="H6" s="166"/>
      <c r="I6" s="166"/>
      <c r="J6" s="166"/>
      <c r="K6" s="166"/>
      <c r="L6" s="166"/>
      <c r="M6" s="166"/>
      <c r="N6" s="166"/>
      <c r="O6" s="166"/>
      <c r="P6" s="166"/>
      <c r="Q6" s="166"/>
      <c r="R6" s="166"/>
      <c r="S6" s="166"/>
      <c r="T6" s="166"/>
    </row>
  </sheetData>
  <mergeCells count="8">
    <mergeCell ref="B5:D5"/>
    <mergeCell ref="B6:T6"/>
    <mergeCell ref="A1:A2"/>
    <mergeCell ref="B1:D2"/>
    <mergeCell ref="E1:L1"/>
    <mergeCell ref="M1:T1"/>
    <mergeCell ref="B3:D3"/>
    <mergeCell ref="B4:D4"/>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68BF-E61C-4ACD-B853-7422CF9B53D4}">
  <sheetPr>
    <tabColor theme="5" tint="-0.249977111117893"/>
  </sheetPr>
  <dimension ref="A1:T6"/>
  <sheetViews>
    <sheetView topLeftCell="B1" zoomScale="115" zoomScaleNormal="115" workbookViewId="0">
      <selection activeCell="H15" sqref="H15"/>
    </sheetView>
  </sheetViews>
  <sheetFormatPr defaultRowHeight="15" x14ac:dyDescent="0.25"/>
  <cols>
    <col min="4" max="4" width="28.42578125" customWidth="1"/>
    <col min="5" max="12" width="9.140625" customWidth="1"/>
    <col min="13" max="20" width="12.85546875" customWidth="1"/>
  </cols>
  <sheetData>
    <row r="1" spans="1:20" s="1" customFormat="1" ht="97.5" customHeight="1" x14ac:dyDescent="0.25">
      <c r="A1" s="144" t="s">
        <v>1</v>
      </c>
      <c r="B1" s="171" t="s">
        <v>191</v>
      </c>
      <c r="C1" s="171"/>
      <c r="D1" s="171"/>
      <c r="E1" s="74" t="s">
        <v>175</v>
      </c>
      <c r="F1" s="74"/>
      <c r="G1" s="74"/>
      <c r="H1" s="74"/>
      <c r="I1" s="74"/>
      <c r="J1" s="74"/>
      <c r="K1" s="74"/>
      <c r="L1" s="74"/>
      <c r="M1" s="74" t="s">
        <v>176</v>
      </c>
      <c r="N1" s="74"/>
      <c r="O1" s="74"/>
      <c r="P1" s="74"/>
      <c r="Q1" s="74"/>
      <c r="R1" s="74"/>
      <c r="S1" s="74"/>
      <c r="T1" s="74"/>
    </row>
    <row r="2" spans="1:20" s="6" customFormat="1" ht="78.75" customHeight="1" x14ac:dyDescent="0.25">
      <c r="A2" s="144"/>
      <c r="B2" s="171"/>
      <c r="C2" s="171"/>
      <c r="D2" s="171"/>
      <c r="E2" s="3">
        <v>2012</v>
      </c>
      <c r="F2" s="3">
        <v>2013</v>
      </c>
      <c r="G2" s="3">
        <v>2014</v>
      </c>
      <c r="H2" s="3">
        <v>2015</v>
      </c>
      <c r="I2" s="3">
        <v>2016</v>
      </c>
      <c r="J2" s="3">
        <v>2017</v>
      </c>
      <c r="K2" s="3">
        <v>2018</v>
      </c>
      <c r="L2" s="3">
        <v>2019</v>
      </c>
      <c r="M2" s="3">
        <v>2012</v>
      </c>
      <c r="N2" s="3">
        <v>2013</v>
      </c>
      <c r="O2" s="3">
        <v>2014</v>
      </c>
      <c r="P2" s="3">
        <v>2015</v>
      </c>
      <c r="Q2" s="3">
        <v>2016</v>
      </c>
      <c r="R2" s="3">
        <v>2017</v>
      </c>
      <c r="S2" s="3">
        <v>2018</v>
      </c>
      <c r="T2" s="3">
        <v>2019</v>
      </c>
    </row>
    <row r="3" spans="1:20" s="8" customFormat="1" ht="31.5" customHeight="1" x14ac:dyDescent="0.25">
      <c r="A3" s="22">
        <v>11</v>
      </c>
      <c r="B3" s="172" t="s">
        <v>115</v>
      </c>
      <c r="C3" s="173"/>
      <c r="D3" s="174"/>
      <c r="E3" s="35">
        <v>6108.75</v>
      </c>
      <c r="F3" s="35">
        <v>5956.25</v>
      </c>
      <c r="G3" s="35">
        <v>5943.5</v>
      </c>
      <c r="H3" s="35">
        <v>6050</v>
      </c>
      <c r="I3" s="35">
        <v>6144</v>
      </c>
      <c r="J3" s="35">
        <v>6155</v>
      </c>
      <c r="K3" s="35">
        <v>6223.75</v>
      </c>
      <c r="L3" s="35">
        <v>6248.5</v>
      </c>
      <c r="M3" s="36">
        <f t="shared" ref="M3:R3" si="0">E3/E$3*100</f>
        <v>100</v>
      </c>
      <c r="N3" s="36">
        <f t="shared" si="0"/>
        <v>100</v>
      </c>
      <c r="O3" s="36">
        <f t="shared" si="0"/>
        <v>100</v>
      </c>
      <c r="P3" s="36">
        <f t="shared" si="0"/>
        <v>100</v>
      </c>
      <c r="Q3" s="36">
        <f t="shared" si="0"/>
        <v>100</v>
      </c>
      <c r="R3" s="36">
        <f t="shared" si="0"/>
        <v>100</v>
      </c>
      <c r="S3" s="36">
        <f t="shared" ref="S3:T5" si="1">K3/K$3*100</f>
        <v>100</v>
      </c>
      <c r="T3" s="36">
        <f t="shared" si="1"/>
        <v>100</v>
      </c>
    </row>
    <row r="4" spans="1:20" s="8" customFormat="1" ht="59.25" customHeight="1" x14ac:dyDescent="0.25">
      <c r="A4" s="22">
        <v>12</v>
      </c>
      <c r="B4" s="124" t="s">
        <v>120</v>
      </c>
      <c r="C4" s="124"/>
      <c r="D4" s="124"/>
      <c r="E4" s="31">
        <v>1924.5</v>
      </c>
      <c r="F4" s="31">
        <v>1841</v>
      </c>
      <c r="G4" s="31">
        <v>1892.75</v>
      </c>
      <c r="H4" s="31">
        <v>1953.25</v>
      </c>
      <c r="I4" s="31">
        <v>2046.5</v>
      </c>
      <c r="J4" s="31">
        <v>1866.75</v>
      </c>
      <c r="K4" s="31">
        <v>1819</v>
      </c>
      <c r="L4" s="31">
        <v>1764.25</v>
      </c>
      <c r="M4" s="37">
        <f t="shared" ref="M4:M5" si="2">E4/E$3*100</f>
        <v>31.503990178023329</v>
      </c>
      <c r="N4" s="37">
        <f t="shared" ref="N4:R5" si="3">F4/F$3*100</f>
        <v>30.908709338929697</v>
      </c>
      <c r="O4" s="37">
        <f t="shared" si="3"/>
        <v>31.845713804997054</v>
      </c>
      <c r="P4" s="37">
        <f t="shared" si="3"/>
        <v>32.285123966942145</v>
      </c>
      <c r="Q4" s="37">
        <f t="shared" si="3"/>
        <v>33.308919270833329</v>
      </c>
      <c r="R4" s="37">
        <f t="shared" si="3"/>
        <v>30.329000812347683</v>
      </c>
      <c r="S4" s="37">
        <f t="shared" si="1"/>
        <v>29.226752359911629</v>
      </c>
      <c r="T4" s="37">
        <f t="shared" si="1"/>
        <v>28.234776346323116</v>
      </c>
    </row>
    <row r="5" spans="1:20" s="8" customFormat="1" ht="59.25" customHeight="1" x14ac:dyDescent="0.25">
      <c r="A5" s="22">
        <v>13</v>
      </c>
      <c r="B5" s="124" t="s">
        <v>121</v>
      </c>
      <c r="C5" s="124"/>
      <c r="D5" s="124"/>
      <c r="E5" s="31">
        <v>4184</v>
      </c>
      <c r="F5" s="31">
        <v>4115</v>
      </c>
      <c r="G5" s="31">
        <v>4050.75</v>
      </c>
      <c r="H5" s="31">
        <v>4097</v>
      </c>
      <c r="I5" s="31">
        <v>4097.25</v>
      </c>
      <c r="J5" s="31">
        <v>4288.25</v>
      </c>
      <c r="K5" s="31">
        <v>4404.5</v>
      </c>
      <c r="L5" s="31">
        <v>4484.25</v>
      </c>
      <c r="M5" s="37">
        <f t="shared" si="2"/>
        <v>68.491917331696342</v>
      </c>
      <c r="N5" s="37">
        <f t="shared" si="3"/>
        <v>69.087093389296967</v>
      </c>
      <c r="O5" s="37">
        <f t="shared" si="3"/>
        <v>68.154286195002939</v>
      </c>
      <c r="P5" s="37">
        <f t="shared" si="3"/>
        <v>67.719008264462815</v>
      </c>
      <c r="Q5" s="37">
        <f t="shared" si="3"/>
        <v>66.68701171875</v>
      </c>
      <c r="R5" s="37">
        <f t="shared" si="3"/>
        <v>69.670999187652313</v>
      </c>
      <c r="S5" s="37">
        <f t="shared" si="1"/>
        <v>70.769230769230774</v>
      </c>
      <c r="T5" s="37">
        <f t="shared" si="1"/>
        <v>71.765223653676884</v>
      </c>
    </row>
    <row r="6" spans="1:20" s="24" customFormat="1" ht="19.5" customHeight="1" x14ac:dyDescent="0.25">
      <c r="B6" s="166" t="s">
        <v>247</v>
      </c>
      <c r="C6" s="166"/>
      <c r="D6" s="166"/>
      <c r="E6" s="166"/>
      <c r="F6" s="166"/>
      <c r="G6" s="166"/>
      <c r="H6" s="166"/>
      <c r="I6" s="166"/>
      <c r="J6" s="166"/>
      <c r="K6" s="166"/>
      <c r="L6" s="166"/>
      <c r="M6" s="166"/>
      <c r="N6" s="166"/>
      <c r="O6" s="166"/>
      <c r="P6" s="166"/>
      <c r="Q6" s="166"/>
      <c r="R6" s="166"/>
      <c r="S6" s="166"/>
      <c r="T6" s="166"/>
    </row>
  </sheetData>
  <mergeCells count="8">
    <mergeCell ref="A1:A2"/>
    <mergeCell ref="B1:D2"/>
    <mergeCell ref="E1:L1"/>
    <mergeCell ref="M1:T1"/>
    <mergeCell ref="B6:T6"/>
    <mergeCell ref="B4:D4"/>
    <mergeCell ref="B5:D5"/>
    <mergeCell ref="B3:D3"/>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8C89A-FF8D-4E2A-896E-793531DB886D}">
  <sheetPr>
    <tabColor theme="5" tint="-0.249977111117893"/>
  </sheetPr>
  <dimension ref="A1:U7"/>
  <sheetViews>
    <sheetView zoomScale="115" zoomScaleNormal="115" workbookViewId="0">
      <selection activeCell="E3" sqref="E3:L6"/>
    </sheetView>
  </sheetViews>
  <sheetFormatPr defaultRowHeight="15" x14ac:dyDescent="0.25"/>
  <cols>
    <col min="4" max="4" width="37.7109375" customWidth="1"/>
    <col min="5" max="12" width="9.140625" customWidth="1"/>
  </cols>
  <sheetData>
    <row r="1" spans="1:21" s="1" customFormat="1" ht="97.5" customHeight="1" x14ac:dyDescent="0.25">
      <c r="A1" s="144" t="s">
        <v>1</v>
      </c>
      <c r="B1" s="175" t="s">
        <v>192</v>
      </c>
      <c r="C1" s="175"/>
      <c r="D1" s="175"/>
      <c r="E1" s="74" t="s">
        <v>175</v>
      </c>
      <c r="F1" s="74"/>
      <c r="G1" s="74"/>
      <c r="H1" s="74"/>
      <c r="I1" s="74"/>
      <c r="J1" s="74"/>
      <c r="K1" s="74"/>
      <c r="L1" s="74"/>
      <c r="M1" s="74" t="s">
        <v>176</v>
      </c>
      <c r="N1" s="74"/>
      <c r="O1" s="74"/>
      <c r="P1" s="74"/>
      <c r="Q1" s="74"/>
      <c r="R1" s="74"/>
      <c r="S1" s="74"/>
      <c r="T1" s="74"/>
    </row>
    <row r="2" spans="1:21" s="6" customFormat="1" ht="78.75" customHeight="1" x14ac:dyDescent="0.25">
      <c r="A2" s="144"/>
      <c r="B2" s="175"/>
      <c r="C2" s="175"/>
      <c r="D2" s="175"/>
      <c r="E2" s="3">
        <v>2012</v>
      </c>
      <c r="F2" s="3">
        <v>2013</v>
      </c>
      <c r="G2" s="3">
        <v>2014</v>
      </c>
      <c r="H2" s="3">
        <v>2015</v>
      </c>
      <c r="I2" s="3">
        <v>2016</v>
      </c>
      <c r="J2" s="3">
        <v>2017</v>
      </c>
      <c r="K2" s="3">
        <v>2018</v>
      </c>
      <c r="L2" s="3">
        <v>2019</v>
      </c>
      <c r="M2" s="3">
        <v>2012</v>
      </c>
      <c r="N2" s="3">
        <v>2013</v>
      </c>
      <c r="O2" s="3">
        <v>2014</v>
      </c>
      <c r="P2" s="3">
        <v>2015</v>
      </c>
      <c r="Q2" s="3">
        <v>2016</v>
      </c>
      <c r="R2" s="3">
        <v>2017</v>
      </c>
      <c r="S2" s="3">
        <v>2018</v>
      </c>
      <c r="T2" s="3">
        <v>2019</v>
      </c>
    </row>
    <row r="3" spans="1:21" s="8" customFormat="1" ht="31.5" customHeight="1" x14ac:dyDescent="0.25">
      <c r="A3" s="22">
        <v>14</v>
      </c>
      <c r="B3" s="126" t="s">
        <v>115</v>
      </c>
      <c r="C3" s="127"/>
      <c r="D3" s="128"/>
      <c r="E3" s="35">
        <v>11120.5</v>
      </c>
      <c r="F3" s="35">
        <v>11117.75</v>
      </c>
      <c r="G3" s="35">
        <v>11377.5</v>
      </c>
      <c r="H3" s="35">
        <v>11356.5</v>
      </c>
      <c r="I3" s="35">
        <v>11159.5</v>
      </c>
      <c r="J3" s="35">
        <v>11233.5</v>
      </c>
      <c r="K3" s="35">
        <v>11505.75</v>
      </c>
      <c r="L3" s="35">
        <v>11586.75</v>
      </c>
      <c r="M3" s="36">
        <f t="shared" ref="M3:R3" si="0">E3/E$3*100</f>
        <v>100</v>
      </c>
      <c r="N3" s="36">
        <f t="shared" si="0"/>
        <v>100</v>
      </c>
      <c r="O3" s="36">
        <f t="shared" si="0"/>
        <v>100</v>
      </c>
      <c r="P3" s="36">
        <f t="shared" si="0"/>
        <v>100</v>
      </c>
      <c r="Q3" s="36">
        <f t="shared" si="0"/>
        <v>100</v>
      </c>
      <c r="R3" s="36">
        <f t="shared" si="0"/>
        <v>100</v>
      </c>
      <c r="S3" s="36">
        <f t="shared" ref="S3:T6" si="1">K3/K$3*100</f>
        <v>100</v>
      </c>
      <c r="T3" s="36">
        <f t="shared" si="1"/>
        <v>100</v>
      </c>
    </row>
    <row r="4" spans="1:21" s="8" customFormat="1" ht="42.75" customHeight="1" x14ac:dyDescent="0.25">
      <c r="A4" s="22">
        <v>15</v>
      </c>
      <c r="B4" s="124" t="s">
        <v>120</v>
      </c>
      <c r="C4" s="124"/>
      <c r="D4" s="124"/>
      <c r="E4" s="31">
        <v>1422.5</v>
      </c>
      <c r="F4" s="31">
        <v>1352.75</v>
      </c>
      <c r="G4" s="31">
        <v>1332.5</v>
      </c>
      <c r="H4" s="31">
        <v>1275</v>
      </c>
      <c r="I4" s="31">
        <v>1142.5</v>
      </c>
      <c r="J4" s="31">
        <v>1178.25</v>
      </c>
      <c r="K4" s="31">
        <v>1244.75</v>
      </c>
      <c r="L4" s="31">
        <v>1253</v>
      </c>
      <c r="M4" s="37">
        <f t="shared" ref="M4:M6" si="2">E4/E$3*100</f>
        <v>12.791691021087182</v>
      </c>
      <c r="N4" s="37">
        <f t="shared" ref="N4:R6" si="3">F4/F$3*100</f>
        <v>12.167479930741381</v>
      </c>
      <c r="O4" s="37">
        <f t="shared" si="3"/>
        <v>11.711711711711711</v>
      </c>
      <c r="P4" s="37">
        <f t="shared" si="3"/>
        <v>11.227050587769119</v>
      </c>
      <c r="Q4" s="37">
        <f t="shared" si="3"/>
        <v>10.237913885030691</v>
      </c>
      <c r="R4" s="37">
        <f t="shared" si="3"/>
        <v>10.488716784617438</v>
      </c>
      <c r="S4" s="37">
        <f t="shared" si="1"/>
        <v>10.818503791582469</v>
      </c>
      <c r="T4" s="37">
        <f t="shared" si="1"/>
        <v>10.814076423500982</v>
      </c>
    </row>
    <row r="5" spans="1:21" s="8" customFormat="1" ht="42.75" customHeight="1" x14ac:dyDescent="0.25">
      <c r="A5" s="22">
        <v>16</v>
      </c>
      <c r="B5" s="124" t="s">
        <v>123</v>
      </c>
      <c r="C5" s="124"/>
      <c r="D5" s="124"/>
      <c r="E5" s="31">
        <v>7569.5</v>
      </c>
      <c r="F5" s="31">
        <v>7626</v>
      </c>
      <c r="G5" s="31">
        <v>7824.5</v>
      </c>
      <c r="H5" s="31">
        <v>7848.25</v>
      </c>
      <c r="I5" s="31">
        <v>7904.75</v>
      </c>
      <c r="J5" s="31">
        <v>7785.25</v>
      </c>
      <c r="K5" s="31">
        <v>7852.5</v>
      </c>
      <c r="L5" s="31">
        <v>7912.25</v>
      </c>
      <c r="M5" s="37">
        <f t="shared" si="2"/>
        <v>68.067982554741249</v>
      </c>
      <c r="N5" s="37">
        <f t="shared" si="3"/>
        <v>68.593015673135298</v>
      </c>
      <c r="O5" s="37">
        <f t="shared" si="3"/>
        <v>68.77169852779609</v>
      </c>
      <c r="P5" s="37">
        <f t="shared" si="3"/>
        <v>69.107999823889401</v>
      </c>
      <c r="Q5" s="37">
        <f t="shared" si="3"/>
        <v>70.834266768224381</v>
      </c>
      <c r="R5" s="37">
        <f t="shared" si="3"/>
        <v>69.303867895135085</v>
      </c>
      <c r="S5" s="37">
        <f t="shared" si="1"/>
        <v>68.248484453425462</v>
      </c>
      <c r="T5" s="37">
        <f t="shared" si="1"/>
        <v>68.287052020627016</v>
      </c>
    </row>
    <row r="6" spans="1:21" s="8" customFormat="1" ht="42.75" customHeight="1" x14ac:dyDescent="0.25">
      <c r="A6" s="22">
        <v>17</v>
      </c>
      <c r="B6" s="124" t="s">
        <v>121</v>
      </c>
      <c r="C6" s="124"/>
      <c r="D6" s="124"/>
      <c r="E6" s="31">
        <v>2128.5</v>
      </c>
      <c r="F6" s="31">
        <v>2138.75</v>
      </c>
      <c r="G6" s="31">
        <v>2221</v>
      </c>
      <c r="H6" s="31">
        <v>2233.25</v>
      </c>
      <c r="I6" s="31">
        <v>2111.75</v>
      </c>
      <c r="J6" s="31">
        <v>2270.25</v>
      </c>
      <c r="K6" s="31">
        <v>2408.5</v>
      </c>
      <c r="L6" s="31">
        <v>2421.75</v>
      </c>
      <c r="M6" s="37">
        <f t="shared" si="2"/>
        <v>19.140326424171576</v>
      </c>
      <c r="N6" s="37">
        <f t="shared" si="3"/>
        <v>19.237255739695534</v>
      </c>
      <c r="O6" s="37">
        <f t="shared" si="3"/>
        <v>19.520984399033178</v>
      </c>
      <c r="P6" s="37">
        <f t="shared" si="3"/>
        <v>19.664949588341479</v>
      </c>
      <c r="Q6" s="37">
        <f t="shared" si="3"/>
        <v>18.923338859267886</v>
      </c>
      <c r="R6" s="37">
        <f t="shared" si="3"/>
        <v>20.209640806516223</v>
      </c>
      <c r="S6" s="37">
        <f t="shared" si="1"/>
        <v>20.933011754992069</v>
      </c>
      <c r="T6" s="37">
        <f t="shared" si="1"/>
        <v>20.901029192828013</v>
      </c>
    </row>
    <row r="7" spans="1:21" s="24" customFormat="1" ht="19.5" customHeight="1" x14ac:dyDescent="0.25">
      <c r="B7" s="164" t="s">
        <v>247</v>
      </c>
      <c r="C7" s="164"/>
      <c r="D7" s="164"/>
      <c r="E7" s="164"/>
      <c r="F7" s="164"/>
      <c r="G7" s="164"/>
      <c r="H7" s="164"/>
      <c r="I7" s="164"/>
      <c r="J7" s="164"/>
      <c r="K7" s="164"/>
      <c r="L7" s="164"/>
      <c r="M7" s="164"/>
      <c r="N7" s="164"/>
      <c r="O7" s="164"/>
      <c r="P7" s="164"/>
      <c r="Q7" s="164"/>
      <c r="R7" s="164"/>
      <c r="S7" s="164"/>
      <c r="T7" s="164"/>
      <c r="U7" s="58"/>
    </row>
  </sheetData>
  <mergeCells count="9">
    <mergeCell ref="A1:A2"/>
    <mergeCell ref="B1:D2"/>
    <mergeCell ref="E1:L1"/>
    <mergeCell ref="M1:T1"/>
    <mergeCell ref="B7:T7"/>
    <mergeCell ref="B3:D3"/>
    <mergeCell ref="B4:D4"/>
    <mergeCell ref="B5:D5"/>
    <mergeCell ref="B6:D6"/>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31</vt:i4>
      </vt:variant>
      <vt:variant>
        <vt:lpstr>Intervalos Nomeados</vt:lpstr>
      </vt:variant>
      <vt:variant>
        <vt:i4>2</vt:i4>
      </vt:variant>
    </vt:vector>
  </HeadingPairs>
  <TitlesOfParts>
    <vt:vector size="33" baseType="lpstr">
      <vt:lpstr>Todos os Indicadores</vt:lpstr>
      <vt:lpstr>Estimativas</vt:lpstr>
      <vt:lpstr>Distribuição</vt:lpstr>
      <vt:lpstr>Q 01</vt:lpstr>
      <vt:lpstr>Q 02</vt:lpstr>
      <vt:lpstr>Q 03</vt:lpstr>
      <vt:lpstr>Q 04</vt:lpstr>
      <vt:lpstr>Q 05</vt:lpstr>
      <vt:lpstr>Q 06</vt:lpstr>
      <vt:lpstr>Q 07</vt:lpstr>
      <vt:lpstr>Q 08</vt:lpstr>
      <vt:lpstr>Q 09</vt:lpstr>
      <vt:lpstr>Q 10</vt:lpstr>
      <vt:lpstr>Q 11</vt:lpstr>
      <vt:lpstr>Q 12</vt:lpstr>
      <vt:lpstr>Q 13</vt:lpstr>
      <vt:lpstr>Q 14</vt:lpstr>
      <vt:lpstr>Q 15</vt:lpstr>
      <vt:lpstr>Q 16</vt:lpstr>
      <vt:lpstr>Q 17</vt:lpstr>
      <vt:lpstr>Q 18</vt:lpstr>
      <vt:lpstr>Q 19</vt:lpstr>
      <vt:lpstr>Q 20</vt:lpstr>
      <vt:lpstr>Q 21</vt:lpstr>
      <vt:lpstr>Q 22</vt:lpstr>
      <vt:lpstr>Q 23</vt:lpstr>
      <vt:lpstr>Q 24</vt:lpstr>
      <vt:lpstr>Q 25</vt:lpstr>
      <vt:lpstr>Q 26</vt:lpstr>
      <vt:lpstr>Q 27</vt:lpstr>
      <vt:lpstr>Q 28</vt:lpstr>
      <vt:lpstr>'Todos os Indicadores'!Area_de_impressao</vt:lpstr>
      <vt:lpstr>'Todos os Indicadores'!Titulos_de_impressao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Cimar Azeredo Pereira</dc:creator>
  <cp:lastModifiedBy>983446847</cp:lastModifiedBy>
  <cp:lastPrinted>2019-01-29T20:10:40Z</cp:lastPrinted>
  <dcterms:created xsi:type="dcterms:W3CDTF">2019-01-28T13:02:32Z</dcterms:created>
  <dcterms:modified xsi:type="dcterms:W3CDTF">2020-01-27T19:29:00Z</dcterms:modified>
</cp:coreProperties>
</file>